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760"/>
  </bookViews>
  <sheets>
    <sheet name="표지 " sheetId="8" r:id="rId1"/>
    <sheet name="예산총칙" sheetId="7" r:id="rId2"/>
    <sheet name="유치원현황" sheetId="10" r:id="rId3"/>
    <sheet name="세입세출예산관별총괄표" sheetId="12" r:id="rId4"/>
    <sheet name="세입" sheetId="4" r:id="rId5"/>
    <sheet name="세출" sheetId="1" r:id="rId6"/>
  </sheets>
  <calcPr calcId="145621"/>
</workbook>
</file>

<file path=xl/calcChain.xml><?xml version="1.0" encoding="utf-8"?>
<calcChain xmlns="http://schemas.openxmlformats.org/spreadsheetml/2006/main">
  <c r="F118" i="1" l="1"/>
  <c r="D116" i="1"/>
  <c r="E116" i="1"/>
  <c r="E40" i="1"/>
  <c r="F41" i="1"/>
  <c r="D7" i="1"/>
  <c r="F64" i="4"/>
  <c r="F65" i="4"/>
  <c r="F66" i="4"/>
  <c r="F67" i="4"/>
  <c r="F55" i="4"/>
  <c r="F54" i="4"/>
  <c r="F44" i="4"/>
  <c r="F43" i="4"/>
  <c r="F63" i="4"/>
  <c r="F42" i="4"/>
  <c r="F8" i="4"/>
  <c r="F9" i="4"/>
  <c r="F10" i="4"/>
  <c r="F116" i="1" l="1"/>
  <c r="E43" i="4"/>
  <c r="E42" i="4" s="1"/>
  <c r="D43" i="4"/>
  <c r="D42" i="4" s="1"/>
  <c r="F24" i="4"/>
  <c r="E119" i="1"/>
  <c r="E70" i="1"/>
  <c r="E69" i="1" s="1"/>
  <c r="E66" i="1"/>
  <c r="E115" i="1" l="1"/>
  <c r="D83" i="1"/>
  <c r="D88" i="1"/>
  <c r="D82" i="1" l="1"/>
  <c r="E83" i="1"/>
  <c r="E88" i="1"/>
  <c r="F85" i="1"/>
  <c r="I14" i="10"/>
  <c r="J14" i="10" s="1"/>
  <c r="D119" i="1"/>
  <c r="E82" i="1" l="1"/>
  <c r="D115" i="1"/>
  <c r="F115" i="1" s="1"/>
  <c r="F119" i="1"/>
  <c r="H14" i="12"/>
  <c r="H7" i="12"/>
  <c r="G18" i="12"/>
  <c r="F18" i="12"/>
  <c r="D16" i="12"/>
  <c r="D8" i="12"/>
  <c r="D9" i="12"/>
  <c r="D12" i="12"/>
  <c r="D7" i="12"/>
  <c r="C18" i="12"/>
  <c r="B18" i="12"/>
  <c r="H10" i="12"/>
  <c r="H9" i="12"/>
  <c r="H8" i="12"/>
  <c r="D18" i="10"/>
  <c r="H18" i="12" l="1"/>
  <c r="D18" i="12"/>
  <c r="E64" i="4"/>
  <c r="E63" i="4" s="1"/>
  <c r="E53" i="4"/>
  <c r="F33" i="4"/>
  <c r="F31" i="4"/>
  <c r="F30" i="4"/>
  <c r="F28" i="4"/>
  <c r="E32" i="4"/>
  <c r="E29" i="4"/>
  <c r="E26" i="4"/>
  <c r="D32" i="4"/>
  <c r="D29" i="4"/>
  <c r="D26" i="4"/>
  <c r="F23" i="4"/>
  <c r="E21" i="4"/>
  <c r="D21" i="4"/>
  <c r="F16" i="4"/>
  <c r="E13" i="4"/>
  <c r="D13" i="4"/>
  <c r="F12" i="4"/>
  <c r="E9" i="4"/>
  <c r="D9" i="4"/>
  <c r="E11" i="4"/>
  <c r="D11" i="4"/>
  <c r="F63" i="1"/>
  <c r="F61" i="1"/>
  <c r="F56" i="1"/>
  <c r="F48" i="1"/>
  <c r="F67" i="1"/>
  <c r="F68" i="1"/>
  <c r="E47" i="1"/>
  <c r="E46" i="1" s="1"/>
  <c r="F84" i="1"/>
  <c r="F79" i="1"/>
  <c r="F78" i="1"/>
  <c r="F74" i="1"/>
  <c r="F72" i="1"/>
  <c r="F71" i="1"/>
  <c r="D53" i="4"/>
  <c r="D52" i="4" s="1"/>
  <c r="F121" i="1"/>
  <c r="F120" i="1"/>
  <c r="D66" i="1"/>
  <c r="D47" i="1"/>
  <c r="D46" i="1" s="1"/>
  <c r="D70" i="1"/>
  <c r="D69" i="1" s="1"/>
  <c r="E52" i="4" l="1"/>
  <c r="F52" i="4" s="1"/>
  <c r="F53" i="4"/>
  <c r="D8" i="4"/>
  <c r="F13" i="4"/>
  <c r="F32" i="4"/>
  <c r="F29" i="4"/>
  <c r="D25" i="4"/>
  <c r="F26" i="4"/>
  <c r="F21" i="4"/>
  <c r="F11" i="4"/>
  <c r="E25" i="4"/>
  <c r="E8" i="4"/>
  <c r="F83" i="1"/>
  <c r="F69" i="1"/>
  <c r="F66" i="1"/>
  <c r="F46" i="1"/>
  <c r="F70" i="1"/>
  <c r="F82" i="1"/>
  <c r="F47" i="1"/>
  <c r="D40" i="1"/>
  <c r="D21" i="1"/>
  <c r="E7" i="1"/>
  <c r="F20" i="1"/>
  <c r="F39" i="1"/>
  <c r="F33" i="1"/>
  <c r="F23" i="1"/>
  <c r="F22" i="1"/>
  <c r="F19" i="1"/>
  <c r="F18" i="1"/>
  <c r="F9" i="1"/>
  <c r="F8" i="1"/>
  <c r="E68" i="4" l="1"/>
  <c r="F68" i="4" s="1"/>
  <c r="D68" i="4"/>
  <c r="F25" i="4"/>
  <c r="D6" i="1"/>
  <c r="D131" i="1" s="1"/>
  <c r="F38" i="1"/>
  <c r="F21" i="1" s="1"/>
  <c r="F40" i="1"/>
  <c r="E21" i="1"/>
  <c r="F7" i="1"/>
  <c r="E6" i="1" l="1"/>
  <c r="E131" i="1" s="1"/>
  <c r="F6" i="1"/>
  <c r="F131" i="1" s="1"/>
</calcChain>
</file>

<file path=xl/sharedStrings.xml><?xml version="1.0" encoding="utf-8"?>
<sst xmlns="http://schemas.openxmlformats.org/spreadsheetml/2006/main" count="452" uniqueCount="308">
  <si>
    <t>세출 예산 명세서</t>
  </si>
  <si>
    <r>
      <t>(</t>
    </r>
    <r>
      <rPr>
        <sz val="8"/>
        <color rgb="FF000000"/>
        <rFont val="맑은 고딕"/>
        <family val="3"/>
        <charset val="129"/>
        <scheme val="minor"/>
      </rPr>
      <t>단위：천원</t>
    </r>
    <r>
      <rPr>
        <sz val="8"/>
        <color rgb="FF000000"/>
        <rFont val="휴먼명조"/>
        <family val="3"/>
        <charset val="129"/>
      </rPr>
      <t>)</t>
    </r>
  </si>
  <si>
    <t>과 목</t>
  </si>
  <si>
    <t>예산액</t>
  </si>
  <si>
    <t>(A)</t>
  </si>
  <si>
    <t>전년도</t>
  </si>
  <si>
    <t>(B)</t>
  </si>
  <si>
    <t>비 교</t>
  </si>
  <si>
    <t>증 감</t>
  </si>
  <si>
    <t>(A-B)</t>
  </si>
  <si>
    <r>
      <t>산 출 기 초</t>
    </r>
    <r>
      <rPr>
        <sz val="8"/>
        <color rgb="FF000000"/>
        <rFont val="한양중고딕"/>
        <family val="3"/>
        <charset val="129"/>
      </rPr>
      <t>(</t>
    </r>
    <r>
      <rPr>
        <sz val="8"/>
        <color rgb="FF000000"/>
        <rFont val="맑은 고딕"/>
        <family val="3"/>
        <charset val="129"/>
        <scheme val="minor"/>
      </rPr>
      <t>원</t>
    </r>
    <r>
      <rPr>
        <sz val="8"/>
        <color rgb="FF000000"/>
        <rFont val="한양중고딕"/>
        <family val="3"/>
        <charset val="129"/>
      </rPr>
      <t>)</t>
    </r>
  </si>
  <si>
    <t>관</t>
  </si>
  <si>
    <t>항</t>
  </si>
  <si>
    <t>목</t>
  </si>
  <si>
    <r>
      <t xml:space="preserve">1. </t>
    </r>
    <r>
      <rPr>
        <b/>
        <sz val="8"/>
        <color rgb="FF000000"/>
        <rFont val="맑은 고딕"/>
        <family val="3"/>
        <charset val="129"/>
        <scheme val="minor"/>
      </rPr>
      <t>인건비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</si>
  <si>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교원인건비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</si>
  <si>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급여</t>
    </r>
  </si>
  <si>
    <r>
      <t xml:space="preserve">2. </t>
    </r>
    <r>
      <rPr>
        <sz val="8"/>
        <color rgb="FF000000"/>
        <rFont val="맑은 고딕"/>
        <family val="3"/>
        <charset val="129"/>
        <scheme val="minor"/>
      </rPr>
      <t>수당</t>
    </r>
  </si>
  <si>
    <r>
      <t xml:space="preserve">3. </t>
    </r>
    <r>
      <rPr>
        <sz val="8"/>
        <color rgb="FF000000"/>
        <rFont val="맑은 고딕"/>
        <family val="3"/>
        <charset val="129"/>
        <scheme val="minor"/>
      </rPr>
      <t>복리후생비</t>
    </r>
  </si>
  <si>
    <r>
      <t xml:space="preserve">4. </t>
    </r>
    <r>
      <rPr>
        <sz val="8"/>
        <color rgb="FF000000"/>
        <rFont val="맑은 고딕"/>
        <family val="3"/>
        <charset val="129"/>
        <scheme val="minor"/>
      </rPr>
      <t>법정부담금</t>
    </r>
  </si>
  <si>
    <t>-</t>
  </si>
  <si>
    <r>
      <t xml:space="preserve">5. </t>
    </r>
    <r>
      <rPr>
        <sz val="8"/>
        <color rgb="FF000000"/>
        <rFont val="맑은 고딕"/>
        <family val="3"/>
        <charset val="129"/>
        <scheme val="minor"/>
      </rPr>
      <t>퇴직금및퇴직적립금</t>
    </r>
  </si>
  <si>
    <r>
      <t xml:space="preserve">2. </t>
    </r>
    <r>
      <rPr>
        <sz val="8"/>
        <color rgb="FF000000"/>
        <rFont val="맑은 고딕"/>
        <family val="3"/>
        <charset val="129"/>
        <scheme val="minor"/>
      </rPr>
      <t>직원인건비</t>
    </r>
  </si>
  <si>
    <r>
      <t xml:space="preserve">3. </t>
    </r>
    <r>
      <rPr>
        <sz val="8"/>
        <color rgb="FF000000"/>
        <rFont val="맑은 고딕"/>
        <family val="3"/>
        <charset val="129"/>
        <scheme val="minor"/>
      </rPr>
      <t>그밖의인건비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</si>
  <si>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그밖의인건비</t>
    </r>
  </si>
  <si>
    <r>
      <t xml:space="preserve">2. </t>
    </r>
    <r>
      <rPr>
        <b/>
        <sz val="8"/>
        <color rgb="FF000000"/>
        <rFont val="맑은 고딕"/>
        <family val="3"/>
        <charset val="129"/>
        <scheme val="minor"/>
      </rPr>
      <t>운영비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</si>
  <si>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관리운영비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</si>
  <si>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수용비</t>
    </r>
  </si>
  <si>
    <r>
      <t xml:space="preserve">2. </t>
    </r>
    <r>
      <rPr>
        <sz val="8"/>
        <color rgb="FF000000"/>
        <rFont val="맑은 고딕"/>
        <family val="3"/>
        <charset val="129"/>
        <scheme val="minor"/>
      </rPr>
      <t>수수료및제세공과금</t>
    </r>
  </si>
  <si>
    <r>
      <t xml:space="preserve">3. </t>
    </r>
    <r>
      <rPr>
        <sz val="8"/>
        <color rgb="FF000000"/>
        <rFont val="맑은 고딕"/>
        <family val="3"/>
        <charset val="129"/>
        <scheme val="minor"/>
      </rPr>
      <t>연료비</t>
    </r>
  </si>
  <si>
    <r>
      <t xml:space="preserve">4. </t>
    </r>
    <r>
      <rPr>
        <sz val="8"/>
        <color rgb="FF000000"/>
        <rFont val="맑은 고딕"/>
        <family val="3"/>
        <charset val="129"/>
        <scheme val="minor"/>
      </rPr>
      <t>여비</t>
    </r>
  </si>
  <si>
    <r>
      <t xml:space="preserve">5. </t>
    </r>
    <r>
      <rPr>
        <sz val="8"/>
        <color rgb="FF000000"/>
        <rFont val="맑은 고딕"/>
        <family val="3"/>
        <charset val="129"/>
        <scheme val="minor"/>
      </rPr>
      <t>그밖의관리운영비</t>
    </r>
  </si>
  <si>
    <r>
      <t xml:space="preserve">2. </t>
    </r>
    <r>
      <rPr>
        <sz val="8"/>
        <color rgb="FF000000"/>
        <rFont val="맑은 고딕"/>
        <family val="3"/>
        <charset val="129"/>
        <scheme val="minor"/>
      </rPr>
      <t>업무추진비</t>
    </r>
  </si>
  <si>
    <r>
      <t xml:space="preserve">3. </t>
    </r>
    <r>
      <rPr>
        <b/>
        <sz val="8"/>
        <color rgb="FF000000"/>
        <rFont val="맑은 고딕"/>
        <family val="3"/>
        <charset val="129"/>
        <scheme val="minor"/>
      </rPr>
      <t>일반교육활동비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</si>
  <si>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일반교육활동비</t>
    </r>
  </si>
  <si>
    <r>
      <t xml:space="preserve">4. </t>
    </r>
    <r>
      <rPr>
        <b/>
        <sz val="8"/>
        <color rgb="FF000000"/>
        <rFont val="맑은 고딕"/>
        <family val="3"/>
        <charset val="129"/>
        <scheme val="minor"/>
      </rPr>
      <t>선택적교육활동비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</si>
  <si>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방과후교육활동비</t>
    </r>
  </si>
  <si>
    <r>
      <t xml:space="preserve">2. </t>
    </r>
    <r>
      <rPr>
        <sz val="8"/>
        <color rgb="FF000000"/>
        <rFont val="맑은 고딕"/>
        <family val="3"/>
        <charset val="129"/>
        <scheme val="minor"/>
      </rPr>
      <t>그밖의교육활동비</t>
    </r>
  </si>
  <si>
    <r>
      <t xml:space="preserve">5. </t>
    </r>
    <r>
      <rPr>
        <b/>
        <sz val="8"/>
        <color rgb="FF000000"/>
        <rFont val="맑은 고딕"/>
        <family val="3"/>
        <charset val="129"/>
        <scheme val="minor"/>
      </rPr>
      <t>적립금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</si>
  <si>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적립금</t>
    </r>
  </si>
  <si>
    <r>
      <t xml:space="preserve">6. </t>
    </r>
    <r>
      <rPr>
        <b/>
        <sz val="8"/>
        <color rgb="FF000000"/>
        <rFont val="맑은 고딕"/>
        <family val="3"/>
        <charset val="129"/>
        <scheme val="minor"/>
      </rPr>
      <t>상환금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</si>
  <si>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상환금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</si>
  <si>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단기차입금상환금</t>
    </r>
  </si>
  <si>
    <r>
      <t xml:space="preserve">2. </t>
    </r>
    <r>
      <rPr>
        <sz val="8"/>
        <color rgb="FF000000"/>
        <rFont val="맑은 고딕"/>
        <family val="3"/>
        <charset val="129"/>
        <scheme val="minor"/>
      </rPr>
      <t>장기차입금상환금</t>
    </r>
  </si>
  <si>
    <r>
      <t xml:space="preserve">7. </t>
    </r>
    <r>
      <rPr>
        <b/>
        <sz val="8"/>
        <color rgb="FF000000"/>
        <rFont val="맑은 고딕"/>
        <family val="3"/>
        <charset val="129"/>
        <scheme val="minor"/>
      </rPr>
      <t>반환금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</si>
  <si>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반환금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</si>
  <si>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보조금반환금</t>
    </r>
  </si>
  <si>
    <r>
      <t xml:space="preserve">2. </t>
    </r>
    <r>
      <rPr>
        <sz val="8"/>
        <color rgb="FF000000"/>
        <rFont val="맑은 고딕"/>
        <family val="3"/>
        <charset val="129"/>
        <scheme val="minor"/>
      </rPr>
      <t>수익자반환금</t>
    </r>
  </si>
  <si>
    <r>
      <t xml:space="preserve">8. </t>
    </r>
    <r>
      <rPr>
        <b/>
        <sz val="8"/>
        <color rgb="FF000000"/>
        <rFont val="맑은 고딕"/>
        <family val="3"/>
        <charset val="129"/>
        <scheme val="minor"/>
      </rPr>
      <t>시설․설비비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</si>
  <si>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시설비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</si>
  <si>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신․증축비</t>
    </r>
  </si>
  <si>
    <r>
      <t xml:space="preserve">2. </t>
    </r>
    <r>
      <rPr>
        <sz val="8"/>
        <color rgb="FF000000"/>
        <rFont val="맑은 고딕"/>
        <family val="3"/>
        <charset val="129"/>
        <scheme val="minor"/>
      </rPr>
      <t>유지비</t>
    </r>
  </si>
  <si>
    <r>
      <t xml:space="preserve">2. </t>
    </r>
    <r>
      <rPr>
        <sz val="8"/>
        <color rgb="FF000000"/>
        <rFont val="맑은 고딕"/>
        <family val="3"/>
        <charset val="129"/>
        <scheme val="minor"/>
      </rPr>
      <t>설비․비품비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</si>
  <si>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취득비</t>
    </r>
  </si>
  <si>
    <r>
      <t xml:space="preserve">9. </t>
    </r>
    <r>
      <rPr>
        <b/>
        <sz val="8"/>
        <color rgb="FF000000"/>
        <rFont val="맑은 고딕"/>
        <family val="3"/>
        <charset val="129"/>
        <scheme val="minor"/>
      </rPr>
      <t>지연지출금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</si>
  <si>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지연지출금</t>
    </r>
  </si>
  <si>
    <r>
      <t xml:space="preserve">10. </t>
    </r>
    <r>
      <rPr>
        <b/>
        <sz val="8"/>
        <color rgb="FF000000"/>
        <rFont val="맑은 고딕"/>
        <family val="3"/>
        <charset val="129"/>
        <scheme val="minor"/>
      </rPr>
      <t>잡지출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</si>
  <si>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잡지출</t>
    </r>
  </si>
  <si>
    <r>
      <t xml:space="preserve">11. </t>
    </r>
    <r>
      <rPr>
        <b/>
        <sz val="8"/>
        <color rgb="FF000000"/>
        <rFont val="맑은 고딕"/>
        <family val="3"/>
        <charset val="129"/>
        <scheme val="minor"/>
      </rPr>
      <t>예비비</t>
    </r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</si>
  <si>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예비비</t>
    </r>
  </si>
  <si>
    <t>세 출 합 계</t>
  </si>
  <si>
    <t>✏ 산출기초 작성요령</t>
  </si>
  <si>
    <r>
      <t xml:space="preserve">- </t>
    </r>
    <r>
      <rPr>
        <b/>
        <sz val="10"/>
        <color rgb="FF000000"/>
        <rFont val="맑은 고딕"/>
        <family val="3"/>
        <charset val="129"/>
        <scheme val="minor"/>
      </rPr>
      <t xml:space="preserve">작성 단위 </t>
    </r>
    <r>
      <rPr>
        <b/>
        <sz val="10"/>
        <color rgb="FF000000"/>
        <rFont val="굴림"/>
        <family val="3"/>
        <charset val="129"/>
      </rPr>
      <t xml:space="preserve">: </t>
    </r>
    <r>
      <rPr>
        <b/>
        <sz val="10"/>
        <color rgb="FF000000"/>
        <rFont val="맑은 고딕"/>
        <family val="3"/>
        <charset val="129"/>
        <scheme val="minor"/>
      </rPr>
      <t>원</t>
    </r>
  </si>
  <si>
    <r>
      <t xml:space="preserve">- </t>
    </r>
    <r>
      <rPr>
        <b/>
        <sz val="10"/>
        <color rgb="FF000000"/>
        <rFont val="맑은 고딕"/>
        <family val="3"/>
        <charset val="129"/>
        <scheme val="minor"/>
      </rPr>
      <t xml:space="preserve">단위 기재 순서 </t>
    </r>
    <r>
      <rPr>
        <b/>
        <sz val="10"/>
        <color rgb="FF000000"/>
        <rFont val="굴림"/>
        <family val="3"/>
        <charset val="129"/>
      </rPr>
      <t xml:space="preserve">: </t>
    </r>
    <r>
      <rPr>
        <b/>
        <sz val="10"/>
        <color rgb="FF000000"/>
        <rFont val="맑은 고딕"/>
        <family val="3"/>
        <charset val="129"/>
        <scheme val="minor"/>
      </rPr>
      <t xml:space="preserve">원 </t>
    </r>
    <r>
      <rPr>
        <b/>
        <sz val="10"/>
        <color rgb="FF000000"/>
        <rFont val="굴림"/>
        <family val="3"/>
        <charset val="129"/>
      </rPr>
      <t>×</t>
    </r>
    <r>
      <rPr>
        <b/>
        <sz val="10"/>
        <color rgb="FF000000"/>
        <rFont val="맑은 고딕"/>
        <family val="3"/>
        <charset val="129"/>
        <scheme val="minor"/>
      </rPr>
      <t xml:space="preserve">명 </t>
    </r>
    <r>
      <rPr>
        <b/>
        <sz val="10"/>
        <color rgb="FF000000"/>
        <rFont val="굴림"/>
        <family val="3"/>
        <charset val="129"/>
      </rPr>
      <t>×</t>
    </r>
    <r>
      <rPr>
        <b/>
        <sz val="10"/>
        <color rgb="FF000000"/>
        <rFont val="맑은 고딕"/>
        <family val="3"/>
        <charset val="129"/>
        <scheme val="minor"/>
      </rPr>
      <t>월</t>
    </r>
    <r>
      <rPr>
        <b/>
        <sz val="10"/>
        <color rgb="FF000000"/>
        <rFont val="굴림"/>
        <family val="3"/>
        <charset val="129"/>
      </rPr>
      <t>×</t>
    </r>
    <r>
      <rPr>
        <b/>
        <sz val="10"/>
        <color rgb="FF000000"/>
        <rFont val="맑은 고딕"/>
        <family val="3"/>
        <charset val="129"/>
        <scheme val="minor"/>
      </rPr>
      <t>일</t>
    </r>
    <r>
      <rPr>
        <b/>
        <sz val="10"/>
        <color rgb="FF000000"/>
        <rFont val="굴림"/>
        <family val="3"/>
        <charset val="129"/>
      </rPr>
      <t>×</t>
    </r>
    <r>
      <rPr>
        <b/>
        <sz val="10"/>
        <color rgb="FF000000"/>
        <rFont val="맑은 고딕"/>
        <family val="3"/>
        <charset val="129"/>
        <scheme val="minor"/>
      </rPr>
      <t>회</t>
    </r>
    <r>
      <rPr>
        <b/>
        <sz val="10"/>
        <color rgb="FF000000"/>
        <rFont val="굴림"/>
        <family val="3"/>
        <charset val="129"/>
      </rPr>
      <t>×</t>
    </r>
    <r>
      <rPr>
        <b/>
        <sz val="10"/>
        <color rgb="FF000000"/>
        <rFont val="맑은 고딕"/>
        <family val="3"/>
        <charset val="129"/>
        <scheme val="minor"/>
      </rPr>
      <t>식</t>
    </r>
    <r>
      <rPr>
        <b/>
        <sz val="10"/>
        <color rgb="FF000000"/>
        <rFont val="굴림"/>
        <family val="3"/>
        <charset val="129"/>
      </rPr>
      <t xml:space="preserve"> </t>
    </r>
    <r>
      <rPr>
        <b/>
        <sz val="10"/>
        <color rgb="FF000000"/>
        <rFont val="맑은 고딕"/>
        <family val="3"/>
        <charset val="129"/>
        <scheme val="minor"/>
      </rPr>
      <t>순서로 기재</t>
    </r>
  </si>
  <si>
    <t>포항제철유치원회계 세입․세출 예산 명세서</t>
  </si>
  <si>
    <t>세입 예산 명세서</t>
  </si>
  <si>
    <t>(단위：천원)</t>
  </si>
  <si>
    <t>과목</t>
  </si>
  <si>
    <t>비교</t>
  </si>
  <si>
    <t>증감</t>
  </si>
  <si>
    <t>산출기초(원)</t>
  </si>
  <si>
    <t>1. 보조금및지원금</t>
  </si>
  <si>
    <t>1. 공통과정지원금</t>
  </si>
  <si>
    <t>2. 방과후과정운영보조금</t>
  </si>
  <si>
    <t>1. 방과후과정운영보조금</t>
  </si>
  <si>
    <t>3. 인건비보조금</t>
  </si>
  <si>
    <t>1. 국가보조금</t>
  </si>
  <si>
    <t>2. 지방자치단체보조금</t>
  </si>
  <si>
    <t>3. 교육청보조금</t>
  </si>
  <si>
    <t>1. 종일제보조교사인건비 200,000원×1명×12월=2,4000,000</t>
  </si>
  <si>
    <t>4. 자본보조금</t>
  </si>
  <si>
    <t>5. 일반운영보조금</t>
  </si>
  <si>
    <t>1. 교재교구구입지원 1,500,000원</t>
  </si>
  <si>
    <t>2. 수익자부담수입</t>
  </si>
  <si>
    <t>1. 교육비</t>
  </si>
  <si>
    <t>1. 입학금</t>
  </si>
  <si>
    <t>2. 일반교육과정비</t>
  </si>
  <si>
    <t>2. 방과후과정비</t>
  </si>
  <si>
    <t>1. 방과후교육ㆍ돌봄비</t>
  </si>
  <si>
    <t>2. 방과후특성화비</t>
  </si>
  <si>
    <t>3. 급식비ㆍ간식비</t>
  </si>
  <si>
    <t>1. 일반급식비ㆍ간식비</t>
  </si>
  <si>
    <t>1. 교육과정 급ㆍ간식비</t>
  </si>
  <si>
    <t>2. 특별급식비ㆍ간식비</t>
  </si>
  <si>
    <t>4. 그밖의수익자부담수입</t>
  </si>
  <si>
    <t>1. 현장체험학습비</t>
  </si>
  <si>
    <t>2. 통학차량이용비</t>
  </si>
  <si>
    <t>3. 졸업앨범비</t>
  </si>
  <si>
    <t>4. 그밖의교육활동수익자부담수입</t>
  </si>
  <si>
    <t>3. 설치ㆍ경영자이전수입</t>
  </si>
  <si>
    <t>1. 설치ㆍ경영자이전수입</t>
  </si>
  <si>
    <t>4. 차입금</t>
  </si>
  <si>
    <t>1. 차입금</t>
  </si>
  <si>
    <t>1. 단기차입금</t>
  </si>
  <si>
    <t>2. 장기차입금</t>
  </si>
  <si>
    <t>5. 적립금이전수입</t>
  </si>
  <si>
    <t>1. 적립금이전수입</t>
  </si>
  <si>
    <t>6. 잡수입금</t>
  </si>
  <si>
    <t>1. 잡수입금</t>
  </si>
  <si>
    <t>1. 이자수입</t>
  </si>
  <si>
    <t>2. 행정활동수입</t>
  </si>
  <si>
    <t>2. 기타잡수입 50,000원</t>
  </si>
  <si>
    <t>7. 기부ㆍ후원금수입</t>
  </si>
  <si>
    <t>1. 기부ㆍ후원금수입</t>
  </si>
  <si>
    <t>8. 지연수납수입</t>
  </si>
  <si>
    <t>1. 지연수납수입</t>
  </si>
  <si>
    <t>9. 전년도이월액</t>
  </si>
  <si>
    <t>1. 전년도이월액</t>
  </si>
  <si>
    <t>1. 이월사업비</t>
  </si>
  <si>
    <t>2. 정산대상재원사용잔액</t>
  </si>
  <si>
    <t>3. 순세계잉여금</t>
  </si>
  <si>
    <t>세 입 합 계</t>
  </si>
  <si>
    <t>예 산 총 칙</t>
    <phoneticPr fontId="26" type="noConversion"/>
  </si>
  <si>
    <t xml:space="preserve">제1조
</t>
    <phoneticPr fontId="26" type="noConversion"/>
  </si>
  <si>
    <t xml:space="preserve">제2조
</t>
    <phoneticPr fontId="26" type="noConversion"/>
  </si>
  <si>
    <t xml:space="preserve"> 교육지원청 또는 지방자치단체로부터 소요 전액이 교부된 경비 또는 수익자부담경비는
 추가경정예산의 성립 이전에 사용할 수 있으며, 이는 차기 추가경정예산에 반영한다.</t>
    <phoneticPr fontId="26" type="noConversion"/>
  </si>
  <si>
    <t xml:space="preserve">제3조
</t>
    <phoneticPr fontId="26" type="noConversion"/>
  </si>
  <si>
    <t xml:space="preserve"> 다음의 경비에 부족이 생겼을 때에는 비목 상호간 또는 타 비목으로부터 이용할 수 있다.
  1. 교원 및 사무직원 인건비, 교원연구비, 관리수당
  2. 비정규직보수, 강사료
  3. 세금, 공과금, 반환금</t>
    <phoneticPr fontId="26" type="noConversion"/>
  </si>
  <si>
    <t>포항제철유치원회계 세입·세출 예산서</t>
    <phoneticPr fontId="26" type="noConversion"/>
  </si>
  <si>
    <t>구 분</t>
  </si>
  <si>
    <t>인가</t>
  </si>
  <si>
    <t>학급편성 및 원아수</t>
    <phoneticPr fontId="26" type="noConversion"/>
  </si>
  <si>
    <t>학급수</t>
  </si>
  <si>
    <t>학생수</t>
  </si>
  <si>
    <t>2. 교원현황</t>
  </si>
  <si>
    <t>원장</t>
  </si>
  <si>
    <t>원감</t>
  </si>
  <si>
    <t>현 원</t>
  </si>
  <si>
    <t>3. 직원 현황</t>
    <phoneticPr fontId="26" type="noConversion"/>
  </si>
  <si>
    <t>1. 학급 및 원아 현황</t>
    <phoneticPr fontId="26" type="noConversion"/>
  </si>
  <si>
    <t>만3세</t>
    <phoneticPr fontId="12" type="noConversion"/>
  </si>
  <si>
    <t>만4세</t>
    <phoneticPr fontId="12" type="noConversion"/>
  </si>
  <si>
    <t>만5세</t>
    <phoneticPr fontId="12" type="noConversion"/>
  </si>
  <si>
    <t>혼합반</t>
    <phoneticPr fontId="12" type="noConversion"/>
  </si>
  <si>
    <t>합계</t>
    <phoneticPr fontId="12" type="noConversion"/>
  </si>
  <si>
    <t>비고</t>
    <phoneticPr fontId="12" type="noConversion"/>
  </si>
  <si>
    <t>원아수</t>
    <phoneticPr fontId="12" type="noConversion"/>
  </si>
  <si>
    <t>학급수</t>
    <phoneticPr fontId="12" type="noConversion"/>
  </si>
  <si>
    <t>.</t>
    <phoneticPr fontId="12" type="noConversion"/>
  </si>
  <si>
    <t>정규교원</t>
    <phoneticPr fontId="12" type="noConversion"/>
  </si>
  <si>
    <t>기타</t>
    <phoneticPr fontId="12" type="noConversion"/>
  </si>
  <si>
    <t>합계</t>
    <phoneticPr fontId="12" type="noConversion"/>
  </si>
  <si>
    <t>비고</t>
    <phoneticPr fontId="12" type="noConversion"/>
  </si>
  <si>
    <t>보직교사</t>
    <phoneticPr fontId="12" type="noConversion"/>
  </si>
  <si>
    <t>교사</t>
    <phoneticPr fontId="26" type="noConversion"/>
  </si>
  <si>
    <t>소계</t>
    <phoneticPr fontId="26" type="noConversion"/>
  </si>
  <si>
    <t>보조교사</t>
    <phoneticPr fontId="12" type="noConversion"/>
  </si>
  <si>
    <t>시간강사</t>
    <phoneticPr fontId="12" type="noConversion"/>
  </si>
  <si>
    <t>소계</t>
    <phoneticPr fontId="12" type="noConversion"/>
  </si>
  <si>
    <t>일반직
(사무직)</t>
    <phoneticPr fontId="12" type="noConversion"/>
  </si>
  <si>
    <t>고용원</t>
    <phoneticPr fontId="12" type="noConversion"/>
  </si>
  <si>
    <t>임시직</t>
    <phoneticPr fontId="26" type="noConversion"/>
  </si>
  <si>
    <t>계</t>
    <phoneticPr fontId="26" type="noConversion"/>
  </si>
  <si>
    <t>비고</t>
    <phoneticPr fontId="26" type="noConversion"/>
  </si>
  <si>
    <t>(단위 : 천원)</t>
    <phoneticPr fontId="26" type="noConversion"/>
  </si>
  <si>
    <t>관     별</t>
  </si>
  <si>
    <t>예산액
(A)</t>
    <phoneticPr fontId="26" type="noConversion"/>
  </si>
  <si>
    <t>전년도예산액
(B)</t>
    <phoneticPr fontId="26" type="noConversion"/>
  </si>
  <si>
    <t>비교증감
(A-B)</t>
    <phoneticPr fontId="26" type="noConversion"/>
  </si>
  <si>
    <t>관  별</t>
    <phoneticPr fontId="26" type="noConversion"/>
  </si>
  <si>
    <t>예산액
(C)</t>
    <phoneticPr fontId="26" type="noConversion"/>
  </si>
  <si>
    <t>전년도예산액
(D)</t>
    <phoneticPr fontId="26" type="noConversion"/>
  </si>
  <si>
    <t>비교증감
(C-D)</t>
    <phoneticPr fontId="26" type="noConversion"/>
  </si>
  <si>
    <t>1.세입</t>
    <phoneticPr fontId="12" type="noConversion"/>
  </si>
  <si>
    <t>2.세출</t>
    <phoneticPr fontId="12" type="noConversion"/>
  </si>
  <si>
    <t>합 계</t>
    <phoneticPr fontId="12" type="noConversion"/>
  </si>
  <si>
    <t>합 계</t>
    <phoneticPr fontId="26" type="noConversion"/>
  </si>
  <si>
    <t>1.인건비</t>
    <phoneticPr fontId="26" type="noConversion"/>
  </si>
  <si>
    <t>2.운영비</t>
    <phoneticPr fontId="26" type="noConversion"/>
  </si>
  <si>
    <t>3.일반교육활동비</t>
    <phoneticPr fontId="26" type="noConversion"/>
  </si>
  <si>
    <t>4.선택적 교육활동비</t>
    <phoneticPr fontId="26" type="noConversion"/>
  </si>
  <si>
    <t>5.적립금</t>
    <phoneticPr fontId="12" type="noConversion"/>
  </si>
  <si>
    <t>6.상환금</t>
    <phoneticPr fontId="12" type="noConversion"/>
  </si>
  <si>
    <t>7.반환금</t>
    <phoneticPr fontId="12" type="noConversion"/>
  </si>
  <si>
    <t>8.시설,설비비</t>
    <phoneticPr fontId="12" type="noConversion"/>
  </si>
  <si>
    <t>9.지연지출금</t>
    <phoneticPr fontId="12" type="noConversion"/>
  </si>
  <si>
    <t>10.잡지출</t>
    <phoneticPr fontId="12" type="noConversion"/>
  </si>
  <si>
    <t>11.예비비</t>
    <phoneticPr fontId="12" type="noConversion"/>
  </si>
  <si>
    <t>4.차입금</t>
    <phoneticPr fontId="12" type="noConversion"/>
  </si>
  <si>
    <t>1.보조금 및 지원금</t>
    <phoneticPr fontId="12" type="noConversion"/>
  </si>
  <si>
    <t>2.수익자 부담수입</t>
    <phoneticPr fontId="12" type="noConversion"/>
  </si>
  <si>
    <t>3.설치,경영자 이전수입</t>
    <phoneticPr fontId="12" type="noConversion"/>
  </si>
  <si>
    <t>5.적립금 이전수입</t>
    <phoneticPr fontId="12" type="noConversion"/>
  </si>
  <si>
    <t>6.잡수입금</t>
    <phoneticPr fontId="12" type="noConversion"/>
  </si>
  <si>
    <t>7.기부,후원수납</t>
    <phoneticPr fontId="12" type="noConversion"/>
  </si>
  <si>
    <t>8.지연수납수입</t>
    <phoneticPr fontId="12" type="noConversion"/>
  </si>
  <si>
    <t>9.전년도이월금</t>
    <phoneticPr fontId="12" type="noConversion"/>
  </si>
  <si>
    <t>유치원 현황</t>
    <phoneticPr fontId="12" type="noConversion"/>
  </si>
  <si>
    <r>
      <t>2.</t>
    </r>
    <r>
      <rPr>
        <sz val="8"/>
        <color rgb="FF000000"/>
        <rFont val="맑은 고딕"/>
        <family val="3"/>
        <charset val="129"/>
        <scheme val="minor"/>
      </rPr>
      <t>직책급업무추진비</t>
    </r>
    <phoneticPr fontId="12" type="noConversion"/>
  </si>
  <si>
    <r>
      <t>1.</t>
    </r>
    <r>
      <rPr>
        <sz val="8"/>
        <color rgb="FF000000"/>
        <rFont val="맑은 고딕"/>
        <family val="3"/>
        <charset val="129"/>
        <scheme val="minor"/>
      </rPr>
      <t>교사연수ㆍ연구비</t>
    </r>
    <phoneticPr fontId="12" type="noConversion"/>
  </si>
  <si>
    <r>
      <t>2.</t>
    </r>
    <r>
      <rPr>
        <sz val="8"/>
        <color rgb="FF000000"/>
        <rFont val="맑은 고딕"/>
        <family val="3"/>
        <charset val="129"/>
        <scheme val="minor"/>
      </rPr>
      <t>교재ㆍ교구구입비</t>
    </r>
    <phoneticPr fontId="12" type="noConversion"/>
  </si>
  <si>
    <r>
      <t>3.</t>
    </r>
    <r>
      <rPr>
        <sz val="8"/>
        <color rgb="FF000000"/>
        <rFont val="맑은 고딕"/>
        <family val="3"/>
        <charset val="129"/>
        <scheme val="minor"/>
      </rPr>
      <t>행사비</t>
    </r>
    <phoneticPr fontId="12" type="noConversion"/>
  </si>
  <si>
    <r>
      <t>4.</t>
    </r>
    <r>
      <rPr>
        <sz val="8"/>
        <color rgb="FF000000"/>
        <rFont val="맑은 고딕"/>
        <family val="3"/>
        <charset val="129"/>
        <scheme val="minor"/>
      </rPr>
      <t>장학금</t>
    </r>
    <phoneticPr fontId="12" type="noConversion"/>
  </si>
  <si>
    <r>
      <t>5.</t>
    </r>
    <r>
      <rPr>
        <sz val="8"/>
        <color rgb="FF000000"/>
        <rFont val="맑은 고딕"/>
        <family val="3"/>
        <charset val="129"/>
        <scheme val="minor"/>
      </rPr>
      <t>복리비</t>
    </r>
    <phoneticPr fontId="12" type="noConversion"/>
  </si>
  <si>
    <r>
      <t>6.</t>
    </r>
    <r>
      <rPr>
        <sz val="8"/>
        <color rgb="FF000000"/>
        <rFont val="맑은 고딕"/>
        <family val="3"/>
        <charset val="129"/>
        <scheme val="minor"/>
      </rPr>
      <t>일반급식비․간식비</t>
    </r>
    <phoneticPr fontId="12" type="noConversion"/>
  </si>
  <si>
    <r>
      <t>1.</t>
    </r>
    <r>
      <rPr>
        <sz val="8"/>
        <color rgb="FF000000"/>
        <rFont val="맑은 고딕"/>
        <family val="3"/>
        <charset val="129"/>
        <scheme val="minor"/>
      </rPr>
      <t>업무추진비</t>
    </r>
    <phoneticPr fontId="12" type="noConversion"/>
  </si>
  <si>
    <r>
      <t>1.</t>
    </r>
    <r>
      <rPr>
        <sz val="8"/>
        <color rgb="FF000000"/>
        <rFont val="맑은 고딕"/>
        <family val="3"/>
        <charset val="129"/>
        <scheme val="minor"/>
      </rPr>
      <t>방과후교육․돌봄비</t>
    </r>
    <phoneticPr fontId="12" type="noConversion"/>
  </si>
  <si>
    <r>
      <t>2.</t>
    </r>
    <r>
      <rPr>
        <sz val="8"/>
        <color rgb="FF000000"/>
        <rFont val="맑은 고딕"/>
        <family val="3"/>
        <charset val="129"/>
        <scheme val="minor"/>
      </rPr>
      <t>방과후특성화비</t>
    </r>
    <phoneticPr fontId="12" type="noConversion"/>
  </si>
  <si>
    <r>
      <t>1.</t>
    </r>
    <r>
      <rPr>
        <sz val="8"/>
        <color rgb="FF000000"/>
        <rFont val="맑은 고딕"/>
        <family val="3"/>
        <charset val="129"/>
        <scheme val="minor"/>
      </rPr>
      <t>현장체험학습비</t>
    </r>
    <phoneticPr fontId="12" type="noConversion"/>
  </si>
  <si>
    <r>
      <t>2.</t>
    </r>
    <r>
      <rPr>
        <sz val="8"/>
        <color rgb="FF000000"/>
        <rFont val="맑은 고딕"/>
        <family val="3"/>
        <charset val="129"/>
        <scheme val="minor"/>
      </rPr>
      <t>통학차량이용비</t>
    </r>
    <phoneticPr fontId="12" type="noConversion"/>
  </si>
  <si>
    <r>
      <t>3.</t>
    </r>
    <r>
      <rPr>
        <sz val="8"/>
        <color rgb="FF000000"/>
        <rFont val="맑은 고딕"/>
        <family val="3"/>
        <charset val="129"/>
        <scheme val="minor"/>
      </rPr>
      <t>특별급식비․간식비</t>
    </r>
    <phoneticPr fontId="12" type="noConversion"/>
  </si>
  <si>
    <r>
      <t>4.</t>
    </r>
    <r>
      <rPr>
        <sz val="8"/>
        <color rgb="FF000000"/>
        <rFont val="맑은 고딕"/>
        <family val="3"/>
        <charset val="129"/>
        <scheme val="minor"/>
      </rPr>
      <t>졸업앨범비</t>
    </r>
    <phoneticPr fontId="12" type="noConversion"/>
  </si>
  <si>
    <r>
      <t>5.</t>
    </r>
    <r>
      <rPr>
        <sz val="8"/>
        <color rgb="FF000000"/>
        <rFont val="맑은 고딕"/>
        <family val="3"/>
        <charset val="129"/>
        <scheme val="minor"/>
      </rPr>
      <t>수익자부담재원교육활동비</t>
    </r>
    <phoneticPr fontId="12" type="noConversion"/>
  </si>
  <si>
    <t>- 교직원결햄검진비 6,250원×10명=63,000원</t>
    <phoneticPr fontId="12" type="noConversion"/>
  </si>
  <si>
    <t>3. 소방안전협회비 48,000원</t>
    <phoneticPr fontId="12" type="noConversion"/>
  </si>
  <si>
    <t>4. 복리후생비</t>
    <phoneticPr fontId="12" type="noConversion"/>
  </si>
  <si>
    <t>1. 학급운영비 230,000원×12학급×12월=33,120,000</t>
    <phoneticPr fontId="12" type="noConversion"/>
  </si>
  <si>
    <t>1. 입학금 150,000원×131명=19,650,000원</t>
    <phoneticPr fontId="12" type="noConversion"/>
  </si>
  <si>
    <t>1. 예금이자 3,320,000원</t>
    <phoneticPr fontId="12" type="noConversion"/>
  </si>
  <si>
    <t>1. 법인카드포인트캐쉬백전환금 300,000</t>
    <phoneticPr fontId="12" type="noConversion"/>
  </si>
  <si>
    <r>
      <rPr>
        <sz val="8"/>
        <color rgb="FF000000"/>
        <rFont val="맑은 고딕"/>
        <family val="3"/>
        <charset val="129"/>
      </rPr>
      <t>2</t>
    </r>
    <r>
      <rPr>
        <sz val="8"/>
        <color rgb="FF000000"/>
        <rFont val="한양중고딕"/>
        <family val="3"/>
        <charset val="129"/>
      </rPr>
      <t>. 도서구입비</t>
    </r>
    <r>
      <rPr>
        <sz val="8"/>
        <color rgb="FF000000"/>
        <rFont val="맑은 고딕"/>
        <family val="3"/>
        <charset val="129"/>
        <scheme val="minor"/>
      </rPr>
      <t xml:space="preserve"> </t>
    </r>
    <r>
      <rPr>
        <sz val="8"/>
        <color rgb="FF000000"/>
        <rFont val="한양중고딕"/>
        <family val="3"/>
        <charset val="129"/>
      </rPr>
      <t>5,000,000원×1년=5,000,000원</t>
    </r>
    <phoneticPr fontId="12" type="noConversion"/>
  </si>
  <si>
    <r>
      <t>1. 직책급업무추진비</t>
    </r>
    <r>
      <rPr>
        <sz val="8"/>
        <color rgb="FF000000"/>
        <rFont val="맑은 고딕"/>
        <family val="3"/>
        <charset val="129"/>
        <scheme val="minor"/>
      </rPr>
      <t xml:space="preserve"> </t>
    </r>
    <r>
      <rPr>
        <sz val="8"/>
        <color rgb="FF000000"/>
        <rFont val="한양중고딕"/>
        <family val="3"/>
        <charset val="129"/>
      </rPr>
      <t>250,000</t>
    </r>
    <r>
      <rPr>
        <sz val="8"/>
        <color rgb="FF000000"/>
        <rFont val="맑은 고딕"/>
        <family val="3"/>
        <charset val="129"/>
        <scheme val="minor"/>
      </rPr>
      <t>원</t>
    </r>
    <r>
      <rPr>
        <sz val="8"/>
        <color rgb="FF000000"/>
        <rFont val="한양중고딕"/>
        <family val="3"/>
        <charset val="129"/>
      </rPr>
      <t>×12</t>
    </r>
    <r>
      <rPr>
        <sz val="8"/>
        <color rgb="FF000000"/>
        <rFont val="맑은 고딕"/>
        <family val="3"/>
        <charset val="129"/>
        <scheme val="minor"/>
      </rPr>
      <t>월</t>
    </r>
    <r>
      <rPr>
        <sz val="8"/>
        <color rgb="FF000000"/>
        <rFont val="한양중고딕"/>
        <family val="3"/>
        <charset val="129"/>
      </rPr>
      <t>=3,000,000</t>
    </r>
    <phoneticPr fontId="12" type="noConversion"/>
  </si>
  <si>
    <t>.</t>
    <phoneticPr fontId="12" type="noConversion"/>
  </si>
  <si>
    <t>.</t>
    <phoneticPr fontId="12" type="noConversion"/>
  </si>
  <si>
    <t>.</t>
    <phoneticPr fontId="12" type="noConversion"/>
  </si>
  <si>
    <t xml:space="preserve">2020학년도 </t>
    <phoneticPr fontId="26" type="noConversion"/>
  </si>
  <si>
    <t>(확정일자 : 2020. 2. 28.)</t>
    <phoneticPr fontId="12" type="noConversion"/>
  </si>
  <si>
    <t xml:space="preserve"> 2020학년도 포항제철유치원회계 세입.세출 예산 총액은 세입.세출 각
 각 1,777,251,000원으로 하며, 세입.세출명세는 [세입.세출예산명세서]와 같다.</t>
    <phoneticPr fontId="26" type="noConversion"/>
  </si>
  <si>
    <t>(2020. 3. 1기준)</t>
    <phoneticPr fontId="26" type="noConversion"/>
  </si>
  <si>
    <t>2020학년도 포항제철유치원회계 예산 총괄표</t>
    <phoneticPr fontId="26" type="noConversion"/>
  </si>
  <si>
    <t>남 : 29명</t>
    <phoneticPr fontId="26" type="noConversion"/>
  </si>
  <si>
    <t>여 : 25명</t>
    <phoneticPr fontId="26" type="noConversion"/>
  </si>
  <si>
    <t>남 : 43명</t>
    <phoneticPr fontId="26" type="noConversion"/>
  </si>
  <si>
    <t>여 : 37명</t>
    <phoneticPr fontId="26" type="noConversion"/>
  </si>
  <si>
    <t>남 : 63명</t>
    <phoneticPr fontId="26" type="noConversion"/>
  </si>
  <si>
    <t>여 : 58명</t>
    <phoneticPr fontId="26" type="noConversion"/>
  </si>
  <si>
    <t>1. 유아학비 정부 지원금 220,000원×272명×12월=718,080,000원</t>
    <phoneticPr fontId="12" type="noConversion"/>
  </si>
  <si>
    <t>1. 방과후과정운영보조금 70,000원×272명×12월=228,480,000원</t>
    <phoneticPr fontId="12" type="noConversion"/>
  </si>
  <si>
    <t>1. 학부모부담 유아학비 114,000원×272명×12월=372.096.000원</t>
    <phoneticPr fontId="12" type="noConversion"/>
  </si>
  <si>
    <t>1. 방과후과정운영비 35,000원×272명×12월=114,240,000원</t>
    <phoneticPr fontId="12" type="noConversion"/>
  </si>
  <si>
    <t>1. 방과후특성화비 16,000원×272명×8월=34,816,000원</t>
    <phoneticPr fontId="12" type="noConversion"/>
  </si>
  <si>
    <t>- 급식비 2,120원×272명×219일=126,284,000원</t>
    <phoneticPr fontId="12" type="noConversion"/>
  </si>
  <si>
    <t>- 교직원급식비 4,220원×24명×219일=22,180,000원</t>
    <phoneticPr fontId="12" type="noConversion"/>
  </si>
  <si>
    <t xml:space="preserve">1. 학교운영비 100,735,000원 </t>
    <phoneticPr fontId="12" type="noConversion"/>
  </si>
  <si>
    <t>-</t>
    <phoneticPr fontId="12" type="noConversion"/>
  </si>
  <si>
    <t>1. 일반용품 및 소모품비 1,400,000원×12학급=16,800,000원</t>
    <phoneticPr fontId="12" type="noConversion"/>
  </si>
  <si>
    <t>2. 각종 수선비 5,090,000원</t>
    <phoneticPr fontId="12" type="noConversion"/>
  </si>
  <si>
    <t>3. 각종 임차료 및 용역비 69,472,000원</t>
    <phoneticPr fontId="12" type="noConversion"/>
  </si>
  <si>
    <t>- 프린터기임차료 240,000원×12월=2,880,000원</t>
    <phoneticPr fontId="12" type="noConversion"/>
  </si>
  <si>
    <t>- 통학버스용역비 2,066,300원×2대×12월=49,592,000원</t>
    <phoneticPr fontId="12" type="noConversion"/>
  </si>
  <si>
    <t>- 시간제청소원 8,500,000원×2명=17,000,000원</t>
    <phoneticPr fontId="12" type="noConversion"/>
  </si>
  <si>
    <t>4. 각종인쇄비 720,000원</t>
    <phoneticPr fontId="12" type="noConversion"/>
  </si>
  <si>
    <t>5. 특근식대 700,000원</t>
    <phoneticPr fontId="12" type="noConversion"/>
  </si>
  <si>
    <t>1. 공공요금및제세공과금 13,870,000원</t>
    <phoneticPr fontId="12" type="noConversion"/>
  </si>
  <si>
    <t>2. 각종 수수료 15,796,000원</t>
    <phoneticPr fontId="12" type="noConversion"/>
  </si>
  <si>
    <r>
      <t>1. 난방비(12~5</t>
    </r>
    <r>
      <rPr>
        <sz val="8"/>
        <color rgb="FF000000"/>
        <rFont val="맑은 고딕"/>
        <family val="3"/>
        <charset val="129"/>
        <scheme val="minor"/>
      </rPr>
      <t>월</t>
    </r>
    <r>
      <rPr>
        <sz val="8"/>
        <color rgb="FF000000"/>
        <rFont val="한양중고딕"/>
        <family val="3"/>
        <charset val="129"/>
      </rPr>
      <t>) 1,966,660</t>
    </r>
    <r>
      <rPr>
        <sz val="8"/>
        <color rgb="FF000000"/>
        <rFont val="맑은 고딕"/>
        <family val="3"/>
        <charset val="129"/>
        <scheme val="minor"/>
      </rPr>
      <t>원</t>
    </r>
    <r>
      <rPr>
        <sz val="8"/>
        <color rgb="FF000000"/>
        <rFont val="한양중고딕"/>
        <family val="3"/>
        <charset val="129"/>
      </rPr>
      <t>×6</t>
    </r>
    <r>
      <rPr>
        <sz val="8"/>
        <color rgb="FF000000"/>
        <rFont val="맑은 고딕"/>
        <family val="3"/>
        <charset val="129"/>
        <scheme val="minor"/>
      </rPr>
      <t>월</t>
    </r>
    <r>
      <rPr>
        <sz val="8"/>
        <color rgb="FF000000"/>
        <rFont val="한양중고딕"/>
        <family val="3"/>
        <charset val="129"/>
      </rPr>
      <t>=11,800,000원</t>
    </r>
    <phoneticPr fontId="12" type="noConversion"/>
  </si>
  <si>
    <r>
      <t>2. 난방비(6~11</t>
    </r>
    <r>
      <rPr>
        <sz val="8"/>
        <color rgb="FF000000"/>
        <rFont val="맑은 고딕"/>
        <family val="3"/>
        <charset val="129"/>
        <scheme val="minor"/>
      </rPr>
      <t>월</t>
    </r>
    <r>
      <rPr>
        <sz val="8"/>
        <color rgb="FF000000"/>
        <rFont val="한양중고딕"/>
        <family val="3"/>
        <charset val="129"/>
      </rPr>
      <t>) 166,660</t>
    </r>
    <r>
      <rPr>
        <sz val="8"/>
        <color rgb="FF000000"/>
        <rFont val="맑은 고딕"/>
        <family val="3"/>
        <charset val="129"/>
        <scheme val="minor"/>
      </rPr>
      <t>원</t>
    </r>
    <r>
      <rPr>
        <sz val="8"/>
        <color rgb="FF000000"/>
        <rFont val="한양중고딕"/>
        <family val="3"/>
        <charset val="129"/>
      </rPr>
      <t>×6</t>
    </r>
    <r>
      <rPr>
        <sz val="8"/>
        <color rgb="FF000000"/>
        <rFont val="맑은 고딕"/>
        <family val="3"/>
        <charset val="129"/>
        <scheme val="minor"/>
      </rPr>
      <t>월</t>
    </r>
    <r>
      <rPr>
        <sz val="8"/>
        <color rgb="FF000000"/>
        <rFont val="한양중고딕"/>
        <family val="3"/>
        <charset val="129"/>
      </rPr>
      <t>=1,000,000원</t>
    </r>
    <phoneticPr fontId="12" type="noConversion"/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</si>
  <si>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 xml:space="preserve">국내여비 </t>
    </r>
    <r>
      <rPr>
        <sz val="8"/>
        <color rgb="FF000000"/>
        <rFont val="한양중고딕"/>
        <family val="3"/>
        <charset val="129"/>
      </rPr>
      <t>155,000</t>
    </r>
    <r>
      <rPr>
        <sz val="8"/>
        <color rgb="FF000000"/>
        <rFont val="맑은 고딕"/>
        <family val="3"/>
        <charset val="129"/>
        <scheme val="minor"/>
      </rPr>
      <t>원</t>
    </r>
    <r>
      <rPr>
        <sz val="8"/>
        <color rgb="FF000000"/>
        <rFont val="한양중고딕"/>
        <family val="3"/>
        <charset val="129"/>
      </rPr>
      <t>×21</t>
    </r>
    <r>
      <rPr>
        <sz val="8"/>
        <color rgb="FF000000"/>
        <rFont val="맑은 고딕"/>
        <family val="3"/>
        <charset val="129"/>
        <scheme val="minor"/>
      </rPr>
      <t>명</t>
    </r>
    <r>
      <rPr>
        <sz val="8"/>
        <color rgb="FF000000"/>
        <rFont val="한양중고딕"/>
        <family val="3"/>
        <charset val="129"/>
      </rPr>
      <t>=3.255,000원</t>
    </r>
    <phoneticPr fontId="12" type="noConversion"/>
  </si>
  <si>
    <r>
      <t xml:space="preserve">2. </t>
    </r>
    <r>
      <rPr>
        <sz val="8"/>
        <color rgb="FF000000"/>
        <rFont val="맑은 고딕"/>
        <family val="3"/>
        <charset val="129"/>
        <scheme val="minor"/>
      </rPr>
      <t>현장체험 출장여비 2</t>
    </r>
    <r>
      <rPr>
        <sz val="8"/>
        <color rgb="FF000000"/>
        <rFont val="한양중고딕"/>
        <family val="3"/>
        <charset val="129"/>
      </rPr>
      <t>0,000</t>
    </r>
    <r>
      <rPr>
        <sz val="8"/>
        <color rgb="FF000000"/>
        <rFont val="맑은 고딕"/>
        <family val="3"/>
        <charset val="129"/>
        <scheme val="minor"/>
      </rPr>
      <t>원</t>
    </r>
    <r>
      <rPr>
        <sz val="8"/>
        <color rgb="FF000000"/>
        <rFont val="한양중고딕"/>
        <family val="3"/>
        <charset val="129"/>
      </rPr>
      <t>×14</t>
    </r>
    <r>
      <rPr>
        <sz val="8"/>
        <color rgb="FF000000"/>
        <rFont val="맑은 고딕"/>
        <family val="3"/>
        <charset val="129"/>
        <scheme val="minor"/>
      </rPr>
      <t>명</t>
    </r>
    <r>
      <rPr>
        <sz val="8"/>
        <color rgb="FF000000"/>
        <rFont val="한양중고딕"/>
        <family val="3"/>
        <charset val="129"/>
      </rPr>
      <t>×3</t>
    </r>
    <r>
      <rPr>
        <sz val="8"/>
        <color rgb="FF000000"/>
        <rFont val="맑은 고딕"/>
        <family val="3"/>
        <charset val="129"/>
        <scheme val="minor"/>
      </rPr>
      <t>회</t>
    </r>
    <r>
      <rPr>
        <sz val="8"/>
        <color rgb="FF000000"/>
        <rFont val="한양중고딕"/>
        <family val="3"/>
        <charset val="129"/>
      </rPr>
      <t>=840,000원</t>
    </r>
    <phoneticPr fontId="12" type="noConversion"/>
  </si>
  <si>
    <r>
      <t xml:space="preserve">1. </t>
    </r>
    <r>
      <rPr>
        <sz val="8"/>
        <color rgb="FF000000"/>
        <rFont val="맑은 고딕"/>
        <family val="3"/>
        <charset val="129"/>
        <scheme val="minor"/>
      </rPr>
      <t>일반활동비 270,833원</t>
    </r>
    <r>
      <rPr>
        <sz val="8"/>
        <color rgb="FF000000"/>
        <rFont val="한양중고딕"/>
        <family val="3"/>
        <charset val="129"/>
      </rPr>
      <t>×12</t>
    </r>
    <r>
      <rPr>
        <sz val="8"/>
        <color rgb="FF000000"/>
        <rFont val="맑은 고딕"/>
        <family val="3"/>
        <charset val="129"/>
        <scheme val="minor"/>
      </rPr>
      <t>월</t>
    </r>
    <r>
      <rPr>
        <sz val="8"/>
        <color rgb="FF000000"/>
        <rFont val="한양중고딕"/>
        <family val="3"/>
        <charset val="129"/>
      </rPr>
      <t>=3,250,000원
2  잡지출및운영위원회경비 940,000원</t>
    </r>
    <phoneticPr fontId="12" type="noConversion"/>
  </si>
  <si>
    <t>1. 교직원연수비 22,500,000원</t>
    <phoneticPr fontId="12" type="noConversion"/>
  </si>
  <si>
    <t>1. 교재,교구및기자재구입 24,820,000원</t>
    <phoneticPr fontId="12" type="noConversion"/>
  </si>
  <si>
    <r>
      <t>1. 각종행사비</t>
    </r>
    <r>
      <rPr>
        <sz val="8"/>
        <color rgb="FF000000"/>
        <rFont val="맑은 고딕"/>
        <family val="3"/>
        <charset val="129"/>
        <scheme val="minor"/>
      </rPr>
      <t xml:space="preserve"> 23,322</t>
    </r>
    <r>
      <rPr>
        <sz val="8"/>
        <color rgb="FF000000"/>
        <rFont val="한양중고딕"/>
        <family val="3"/>
        <charset val="129"/>
      </rPr>
      <t>,000</t>
    </r>
    <phoneticPr fontId="12" type="noConversion"/>
  </si>
  <si>
    <r>
      <t xml:space="preserve">- </t>
    </r>
    <r>
      <rPr>
        <sz val="8"/>
        <color rgb="FF000000"/>
        <rFont val="맑은 고딕"/>
        <family val="3"/>
        <charset val="129"/>
        <scheme val="minor"/>
      </rPr>
      <t xml:space="preserve">입학식및졸업식 </t>
    </r>
    <r>
      <rPr>
        <sz val="8"/>
        <color rgb="FF000000"/>
        <rFont val="맑은 고딕"/>
        <family val="3"/>
        <charset val="129"/>
      </rPr>
      <t>1,250</t>
    </r>
    <r>
      <rPr>
        <sz val="8"/>
        <color rgb="FF000000"/>
        <rFont val="한양중고딕"/>
        <family val="3"/>
        <charset val="129"/>
      </rPr>
      <t>,000</t>
    </r>
    <r>
      <rPr>
        <sz val="8"/>
        <color rgb="FF000000"/>
        <rFont val="맑은 고딕"/>
        <family val="3"/>
        <charset val="129"/>
        <scheme val="minor"/>
      </rPr>
      <t>원</t>
    </r>
    <r>
      <rPr>
        <sz val="8"/>
        <color rgb="FF000000"/>
        <rFont val="한양중고딕"/>
        <family val="3"/>
        <charset val="129"/>
      </rPr>
      <t>×2</t>
    </r>
    <r>
      <rPr>
        <sz val="8"/>
        <color rgb="FF000000"/>
        <rFont val="맑은 고딕"/>
        <family val="3"/>
        <charset val="129"/>
        <scheme val="minor"/>
      </rPr>
      <t>회</t>
    </r>
    <r>
      <rPr>
        <sz val="8"/>
        <color rgb="FF000000"/>
        <rFont val="한양중고딕"/>
        <family val="3"/>
        <charset val="129"/>
      </rPr>
      <t>=2,500,000</t>
    </r>
    <phoneticPr fontId="12" type="noConversion"/>
  </si>
  <si>
    <r>
      <t xml:space="preserve">- </t>
    </r>
    <r>
      <rPr>
        <sz val="8"/>
        <color rgb="FF000000"/>
        <rFont val="맑은 고딕"/>
        <family val="3"/>
        <charset val="129"/>
        <scheme val="minor"/>
      </rPr>
      <t>예술제 1,500,000원 
- 기타행사비 17,770,000원
- 학부모참여수업 852,000원
- 해외학생모국방문행사비 700,000원
- 안전교육비 500,000원</t>
    </r>
    <phoneticPr fontId="12" type="noConversion"/>
  </si>
  <si>
    <r>
      <rPr>
        <sz val="8"/>
        <color rgb="FF000000"/>
        <rFont val="맑은 고딕"/>
        <family val="3"/>
        <charset val="129"/>
      </rPr>
      <t xml:space="preserve">1. </t>
    </r>
    <r>
      <rPr>
        <sz val="8"/>
        <color rgb="FF000000"/>
        <rFont val="한양중고딕"/>
        <family val="3"/>
        <charset val="129"/>
      </rPr>
      <t>의료</t>
    </r>
    <r>
      <rPr>
        <sz val="8"/>
        <color rgb="FF000000"/>
        <rFont val="맑은 고딕"/>
        <family val="3"/>
        <charset val="129"/>
        <scheme val="minor"/>
      </rPr>
      <t>비 2,000,000원</t>
    </r>
    <phoneticPr fontId="12" type="noConversion"/>
  </si>
  <si>
    <t>1. 식품비 12.584,000원</t>
    <phoneticPr fontId="12" type="noConversion"/>
  </si>
  <si>
    <t>3. 인건비 116,000,000원</t>
    <phoneticPr fontId="12" type="noConversion"/>
  </si>
  <si>
    <t>2. 운영비 19,880,000원</t>
    <phoneticPr fontId="12" type="noConversion"/>
  </si>
  <si>
    <t>1.방과후과정반 간식 20,000원×272명×12월=65,280,000</t>
    <phoneticPr fontId="12" type="noConversion"/>
  </si>
  <si>
    <t>1. 유아학비지원금(방과후과정반) 70,000원×272명×12월=228,480,000원
2. 종일제보조교사인건비 200,000원×12월=2,400,000원
3. 유치원종일반교육비 15,000원×272명×12월=48,960,000원</t>
    <phoneticPr fontId="12" type="noConversion"/>
  </si>
  <si>
    <r>
      <t>1. 방과후특성화비</t>
    </r>
    <r>
      <rPr>
        <sz val="8"/>
        <color rgb="FF000000"/>
        <rFont val="맑은 고딕"/>
        <family val="3"/>
        <charset val="129"/>
        <scheme val="minor"/>
      </rPr>
      <t xml:space="preserve"> 34,816,000원</t>
    </r>
    <phoneticPr fontId="12" type="noConversion"/>
  </si>
  <si>
    <r>
      <t xml:space="preserve">- </t>
    </r>
    <r>
      <rPr>
        <sz val="8"/>
        <color rgb="FF000000"/>
        <rFont val="맑은 고딕"/>
        <family val="3"/>
        <charset val="129"/>
        <scheme val="minor"/>
      </rPr>
      <t>강사료 33,075,000원</t>
    </r>
    <phoneticPr fontId="12" type="noConversion"/>
  </si>
  <si>
    <r>
      <t>- 운영비</t>
    </r>
    <r>
      <rPr>
        <sz val="8"/>
        <color rgb="FF000000"/>
        <rFont val="맑은 고딕"/>
        <family val="3"/>
        <charset val="129"/>
        <scheme val="minor"/>
      </rPr>
      <t xml:space="preserve"> 1,741,000원</t>
    </r>
    <phoneticPr fontId="12" type="noConversion"/>
  </si>
  <si>
    <t>1.학교건물유지비 37,998,000원
2.학교건물소보수비 23,000,000원
3.기타건물유지비 3,500,000원</t>
    <phoneticPr fontId="12" type="noConversion"/>
  </si>
  <si>
    <t>2. 설비유지비 516,600원×12월=6,200,000원
3. 녹화관리비 340,000원×12월=4,080,000원</t>
    <phoneticPr fontId="12" type="noConversion"/>
  </si>
  <si>
    <t>1.교원봉급: 313,377,000원
2.교원정근수당 23,283,000원
3.교원정근수당가산금 4,000,000원
4.교원가족수당 5,520,000원
5.기간제교원봉급 118,620,000원</t>
    <phoneticPr fontId="12" type="noConversion"/>
  </si>
  <si>
    <t>1.교원관리업무수당 5,203,000원</t>
    <phoneticPr fontId="12" type="noConversion"/>
  </si>
  <si>
    <t>2.교원보전수당 840,000원</t>
    <phoneticPr fontId="12" type="noConversion"/>
  </si>
  <si>
    <t>3.기간제교원정액수당 1,680,000원</t>
    <phoneticPr fontId="12" type="noConversion"/>
  </si>
  <si>
    <t>4.기간제교원초과근무수당 6,778,000원</t>
    <phoneticPr fontId="12" type="noConversion"/>
  </si>
  <si>
    <t>5.기간제교원기타수당 4,500,000원</t>
    <phoneticPr fontId="12" type="noConversion"/>
  </si>
  <si>
    <t>6.교원정액시간외수당 10,154,000원</t>
    <phoneticPr fontId="12" type="noConversion"/>
  </si>
  <si>
    <t>7.교원일반시간외수당 1,690,000원</t>
    <phoneticPr fontId="12" type="noConversion"/>
  </si>
  <si>
    <t>8.교원직급보조비 2,400,000원</t>
    <phoneticPr fontId="12" type="noConversion"/>
  </si>
  <si>
    <t>9.교원연구비 6,270,000원</t>
    <phoneticPr fontId="12" type="noConversion"/>
  </si>
  <si>
    <t>1.기간제교원복리후생비 12,976,000원
2.교원명절휴가비 33,678,000원</t>
    <phoneticPr fontId="12" type="noConversion"/>
  </si>
  <si>
    <t>1.직원봉급 87,690,000원
2.직원정근수당 6,177,000원
3.고용원봉금 43,752,000원</t>
    <phoneticPr fontId="12" type="noConversion"/>
  </si>
  <si>
    <t>1.직원정근수당 2,160,000원</t>
    <phoneticPr fontId="12" type="noConversion"/>
  </si>
  <si>
    <t>2.직원가족수당 960,000원</t>
    <phoneticPr fontId="12" type="noConversion"/>
  </si>
  <si>
    <t>3.직원관리업무수당 4,680,000원</t>
    <phoneticPr fontId="12" type="noConversion"/>
  </si>
  <si>
    <t>4.직원학교운영수당 360,000원</t>
    <phoneticPr fontId="12" type="noConversion"/>
  </si>
  <si>
    <t>5.고용원정액급식비 3,120,000원</t>
    <phoneticPr fontId="12" type="noConversion"/>
  </si>
  <si>
    <t>6.고용원장기근무가산금 6,300,000원</t>
    <phoneticPr fontId="12" type="noConversion"/>
  </si>
  <si>
    <t>7.고용원시간외수당 704,000원</t>
    <phoneticPr fontId="12" type="noConversion"/>
  </si>
  <si>
    <t>8.고용원성과상여금 1,800,000원</t>
    <phoneticPr fontId="12" type="noConversion"/>
  </si>
  <si>
    <t>9.직원일반시간외수당 440,000원</t>
    <phoneticPr fontId="12" type="noConversion"/>
  </si>
  <si>
    <t>10.직원직급보조비 6,660,000원</t>
    <phoneticPr fontId="12" type="noConversion"/>
  </si>
  <si>
    <t>1.고용원명절휴가비 2,000,000원</t>
    <phoneticPr fontId="12" type="noConversion"/>
  </si>
  <si>
    <t>2.고용원연차수당 2,971,000원</t>
    <phoneticPr fontId="12" type="noConversion"/>
  </si>
  <si>
    <t>3.직원정액급식비 3,120,000원</t>
    <phoneticPr fontId="12" type="noConversion"/>
  </si>
  <si>
    <t>4.직원명절휴가비 8,906,000원</t>
    <phoneticPr fontId="12" type="noConversion"/>
  </si>
  <si>
    <t>5.직원연가보상비 3,145,000원</t>
    <phoneticPr fontId="12" type="noConversion"/>
  </si>
  <si>
    <t>1.기간제교원성과상여금 11,784,000원</t>
    <phoneticPr fontId="12" type="noConversion"/>
  </si>
  <si>
    <t>2.보건강사 35,400,000원</t>
    <phoneticPr fontId="12" type="noConversion"/>
  </si>
  <si>
    <t>3.교원성과상여금 31,867,000원</t>
    <phoneticPr fontId="12" type="noConversion"/>
  </si>
  <si>
    <t>4.직원성과상여금 7,059,000원</t>
    <phoneticPr fontId="12" type="noConversion"/>
  </si>
  <si>
    <t>5.재단특별수당 20,439,000원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</si>
</sst>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;[Red]&quot;△&quot;#,##0"/>
  </numFmts>
  <fonts count="4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8"/>
      <color rgb="FF000000"/>
      <name val="휴먼명조"/>
      <family val="3"/>
      <charset val="129"/>
    </font>
    <font>
      <sz val="8"/>
      <color rgb="FF000000"/>
      <name val="한양중고딕"/>
      <family val="3"/>
      <charset val="129"/>
    </font>
    <font>
      <b/>
      <sz val="8"/>
      <color rgb="FF000000"/>
      <name val="맑은 고딕"/>
      <family val="3"/>
      <charset val="129"/>
      <scheme val="minor"/>
    </font>
    <font>
      <b/>
      <sz val="8"/>
      <color rgb="FF000000"/>
      <name val="한양중고딕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굴림"/>
      <family val="3"/>
      <charset val="129"/>
    </font>
    <font>
      <sz val="13"/>
      <color rgb="FF000000"/>
      <name val="휴먼명조"/>
      <family val="3"/>
      <charset val="129"/>
    </font>
    <font>
      <sz val="10"/>
      <color rgb="FF000000"/>
      <name val="한컴바탕"/>
      <family val="1"/>
      <charset val="129"/>
    </font>
    <font>
      <sz val="8"/>
      <name val="맑은 고딕"/>
      <family val="2"/>
      <charset val="129"/>
      <scheme val="minor"/>
    </font>
    <font>
      <sz val="8"/>
      <color rgb="FF000000"/>
      <name val="맑은 고딕"/>
      <family val="3"/>
      <charset val="129"/>
    </font>
    <font>
      <sz val="10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0"/>
      <color rgb="FF000000"/>
      <name val="휴먼명조"/>
      <family val="3"/>
      <charset val="129"/>
    </font>
    <font>
      <b/>
      <sz val="12"/>
      <color rgb="FF000000"/>
      <name val="한양중고딕"/>
      <family val="3"/>
      <charset val="129"/>
    </font>
    <font>
      <sz val="10.5"/>
      <color rgb="FF000000"/>
      <name val="-윤고딕120"/>
      <family val="3"/>
      <charset val="129"/>
    </font>
    <font>
      <shadow/>
      <sz val="8"/>
      <color rgb="FF000000"/>
      <name val="한양중고딕"/>
      <family val="3"/>
      <charset val="129"/>
    </font>
    <font>
      <b/>
      <shadow/>
      <sz val="8"/>
      <color rgb="FF000000"/>
      <name val="한양중고딕"/>
      <family val="3"/>
      <charset val="129"/>
    </font>
    <font>
      <sz val="8"/>
      <color rgb="FF000000"/>
      <name val="HCI Poppy"/>
      <family val="2"/>
    </font>
    <font>
      <sz val="11"/>
      <name val="바탕체"/>
      <family val="1"/>
      <charset val="129"/>
    </font>
    <font>
      <sz val="13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20"/>
      <color indexed="8"/>
      <name val="굴림체"/>
      <family val="3"/>
      <charset val="129"/>
    </font>
    <font>
      <sz val="8"/>
      <name val="바탕체"/>
      <family val="1"/>
      <charset val="129"/>
    </font>
    <font>
      <sz val="12"/>
      <name val="굴림체"/>
      <family val="3"/>
      <charset val="129"/>
    </font>
    <font>
      <sz val="11"/>
      <name val="돋움"/>
      <family val="3"/>
      <charset val="129"/>
    </font>
    <font>
      <sz val="13"/>
      <name val="굴림체"/>
      <family val="3"/>
      <charset val="129"/>
    </font>
    <font>
      <b/>
      <sz val="22"/>
      <name val="굴림체"/>
      <family val="3"/>
      <charset val="129"/>
    </font>
    <font>
      <b/>
      <sz val="24"/>
      <name val="굴림체"/>
      <family val="3"/>
      <charset val="129"/>
    </font>
    <font>
      <b/>
      <sz val="20"/>
      <name val="굴림체"/>
      <family val="3"/>
      <charset val="129"/>
    </font>
    <font>
      <b/>
      <sz val="11"/>
      <name val="굴림체"/>
      <family val="3"/>
      <charset val="129"/>
    </font>
    <font>
      <b/>
      <u/>
      <sz val="24"/>
      <name val="굴림체"/>
      <family val="3"/>
      <charset val="129"/>
    </font>
    <font>
      <b/>
      <sz val="20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8"/>
      <name val="한양중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7E7F7"/>
        <bgColor indexed="64"/>
      </patternFill>
    </fill>
    <fill>
      <patternFill patternType="solid">
        <fgColor rgb="FFD8D8D8"/>
        <bgColor indexed="64"/>
      </patternFill>
    </fill>
  </fills>
  <borders count="12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ck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thin">
        <color rgb="FF000000"/>
      </right>
      <top style="double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8" fillId="0" borderId="0"/>
  </cellStyleXfs>
  <cellXfs count="318">
    <xf numFmtId="0" fontId="0" fillId="0" borderId="0" xfId="0">
      <alignment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justify" vertical="center" wrapText="1"/>
    </xf>
    <xf numFmtId="0" fontId="5" fillId="0" borderId="27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8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right" vertical="center" indent="1"/>
    </xf>
    <xf numFmtId="0" fontId="11" fillId="0" borderId="0" xfId="0" applyFont="1" applyAlignment="1">
      <alignment horizontal="justify" vertical="center"/>
    </xf>
    <xf numFmtId="41" fontId="5" fillId="0" borderId="23" xfId="1" applyFont="1" applyBorder="1" applyAlignment="1">
      <alignment horizontal="right" vertical="center" wrapText="1"/>
    </xf>
    <xf numFmtId="41" fontId="0" fillId="0" borderId="0" xfId="1" applyFont="1">
      <alignment vertical="center"/>
    </xf>
    <xf numFmtId="41" fontId="3" fillId="2" borderId="7" xfId="1" applyFont="1" applyFill="1" applyBorder="1" applyAlignment="1">
      <alignment horizontal="center" vertical="center" wrapText="1"/>
    </xf>
    <xf numFmtId="41" fontId="5" fillId="2" borderId="8" xfId="1" applyFont="1" applyFill="1" applyBorder="1" applyAlignment="1">
      <alignment horizontal="center" vertical="center" wrapText="1"/>
    </xf>
    <xf numFmtId="41" fontId="3" fillId="2" borderId="8" xfId="1" applyFont="1" applyFill="1" applyBorder="1" applyAlignment="1">
      <alignment horizontal="center" vertical="center" wrapText="1"/>
    </xf>
    <xf numFmtId="41" fontId="0" fillId="2" borderId="9" xfId="1" applyFont="1" applyFill="1" applyBorder="1" applyAlignment="1">
      <alignment vertical="center" wrapText="1"/>
    </xf>
    <xf numFmtId="41" fontId="5" fillId="2" borderId="9" xfId="1" applyFont="1" applyFill="1" applyBorder="1" applyAlignment="1">
      <alignment horizontal="center" vertical="center" wrapText="1"/>
    </xf>
    <xf numFmtId="41" fontId="7" fillId="0" borderId="18" xfId="1" applyFont="1" applyBorder="1" applyAlignment="1">
      <alignment horizontal="right" vertical="center" wrapText="1"/>
    </xf>
    <xf numFmtId="41" fontId="6" fillId="0" borderId="18" xfId="1" applyFont="1" applyBorder="1" applyAlignment="1">
      <alignment horizontal="right" vertical="center" wrapText="1"/>
    </xf>
    <xf numFmtId="41" fontId="3" fillId="0" borderId="23" xfId="1" applyFont="1" applyBorder="1" applyAlignment="1">
      <alignment horizontal="right" vertical="center" wrapText="1"/>
    </xf>
    <xf numFmtId="41" fontId="7" fillId="0" borderId="23" xfId="1" applyFont="1" applyBorder="1" applyAlignment="1">
      <alignment horizontal="right" vertical="center" wrapText="1"/>
    </xf>
    <xf numFmtId="41" fontId="7" fillId="0" borderId="36" xfId="1" applyFont="1" applyBorder="1" applyAlignment="1">
      <alignment horizontal="right" vertical="center" wrapText="1"/>
    </xf>
    <xf numFmtId="0" fontId="5" fillId="0" borderId="27" xfId="0" applyFont="1" applyBorder="1" applyAlignment="1">
      <alignment vertical="center" wrapText="1"/>
    </xf>
    <xf numFmtId="41" fontId="5" fillId="0" borderId="27" xfId="1" applyFont="1" applyBorder="1" applyAlignment="1">
      <alignment vertical="center" wrapText="1"/>
    </xf>
    <xf numFmtId="41" fontId="3" fillId="0" borderId="27" xfId="1" applyFont="1" applyBorder="1" applyAlignment="1">
      <alignment vertical="center" wrapText="1"/>
    </xf>
    <xf numFmtId="41" fontId="5" fillId="0" borderId="27" xfId="1" applyFont="1" applyBorder="1" applyAlignment="1">
      <alignment horizontal="right" vertical="center" wrapText="1"/>
    </xf>
    <xf numFmtId="0" fontId="15" fillId="0" borderId="0" xfId="0" applyFont="1" applyAlignment="1">
      <alignment horizontal="justify" vertical="center"/>
    </xf>
    <xf numFmtId="0" fontId="21" fillId="0" borderId="0" xfId="0" applyFont="1" applyAlignment="1">
      <alignment horizontal="right" vertical="center"/>
    </xf>
    <xf numFmtId="0" fontId="0" fillId="2" borderId="9" xfId="0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right" vertical="center" wrapText="1"/>
    </xf>
    <xf numFmtId="3" fontId="5" fillId="0" borderId="23" xfId="0" applyNumberFormat="1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3" fontId="7" fillId="0" borderId="23" xfId="0" applyNumberFormat="1" applyFont="1" applyBorder="1" applyAlignment="1">
      <alignment horizontal="right" vertical="center" wrapText="1"/>
    </xf>
    <xf numFmtId="0" fontId="7" fillId="0" borderId="23" xfId="0" applyFont="1" applyBorder="1" applyAlignment="1">
      <alignment horizontal="right" vertical="center" wrapText="1"/>
    </xf>
    <xf numFmtId="0" fontId="19" fillId="0" borderId="23" xfId="0" applyFont="1" applyBorder="1" applyAlignment="1">
      <alignment horizontal="justify" vertical="center" wrapText="1"/>
    </xf>
    <xf numFmtId="0" fontId="18" fillId="0" borderId="23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9" fillId="0" borderId="14" xfId="0" applyFont="1" applyBorder="1" applyAlignment="1">
      <alignment horizontal="justify" vertical="center" wrapText="1"/>
    </xf>
    <xf numFmtId="0" fontId="18" fillId="0" borderId="14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8" fillId="0" borderId="27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5" fillId="0" borderId="27" xfId="0" applyFont="1" applyBorder="1" applyAlignment="1">
      <alignment horizontal="justify" vertical="center" wrapText="1"/>
    </xf>
    <xf numFmtId="41" fontId="5" fillId="0" borderId="27" xfId="1" applyFont="1" applyBorder="1" applyAlignment="1">
      <alignment horizontal="right" vertical="center" wrapText="1"/>
    </xf>
    <xf numFmtId="41" fontId="5" fillId="0" borderId="23" xfId="0" applyNumberFormat="1" applyFont="1" applyBorder="1" applyAlignment="1">
      <alignment horizontal="right" vertical="center" wrapText="1"/>
    </xf>
    <xf numFmtId="41" fontId="7" fillId="0" borderId="23" xfId="0" applyNumberFormat="1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/>
    </xf>
    <xf numFmtId="0" fontId="24" fillId="0" borderId="0" xfId="2" applyFont="1">
      <alignment vertical="center"/>
    </xf>
    <xf numFmtId="0" fontId="27" fillId="0" borderId="0" xfId="2" applyFont="1">
      <alignment vertical="center"/>
    </xf>
    <xf numFmtId="0" fontId="27" fillId="0" borderId="0" xfId="2" applyFont="1" applyAlignment="1">
      <alignment vertical="center" wrapText="1"/>
    </xf>
    <xf numFmtId="0" fontId="29" fillId="0" borderId="0" xfId="2" applyFont="1">
      <alignment vertical="center"/>
    </xf>
    <xf numFmtId="0" fontId="33" fillId="0" borderId="0" xfId="2" applyFont="1">
      <alignment vertical="center"/>
    </xf>
    <xf numFmtId="0" fontId="36" fillId="0" borderId="0" xfId="2" applyFont="1" applyAlignment="1">
      <alignment horizontal="center" vertical="center"/>
    </xf>
    <xf numFmtId="0" fontId="24" fillId="0" borderId="0" xfId="2" applyFont="1" applyAlignment="1">
      <alignment horizontal="right" vertical="center"/>
    </xf>
    <xf numFmtId="0" fontId="37" fillId="0" borderId="0" xfId="2" applyFont="1" applyAlignment="1">
      <alignment horizontal="left" vertical="center"/>
    </xf>
    <xf numFmtId="0" fontId="38" fillId="0" borderId="8" xfId="2" applyFont="1" applyBorder="1" applyAlignment="1">
      <alignment horizontal="center" vertical="center" wrapText="1"/>
    </xf>
    <xf numFmtId="0" fontId="36" fillId="0" borderId="0" xfId="2" applyFont="1" applyAlignment="1">
      <alignment horizontal="justify" vertical="center"/>
    </xf>
    <xf numFmtId="0" fontId="38" fillId="0" borderId="38" xfId="2" applyFont="1" applyBorder="1" applyAlignment="1">
      <alignment horizontal="center" vertical="center" wrapText="1"/>
    </xf>
    <xf numFmtId="0" fontId="24" fillId="0" borderId="38" xfId="2" applyFont="1" applyBorder="1" applyAlignment="1">
      <alignment horizontal="center" vertical="center"/>
    </xf>
    <xf numFmtId="0" fontId="38" fillId="0" borderId="40" xfId="2" applyFont="1" applyBorder="1" applyAlignment="1">
      <alignment horizontal="center" vertical="center" wrapText="1"/>
    </xf>
    <xf numFmtId="0" fontId="24" fillId="0" borderId="41" xfId="2" applyFont="1" applyBorder="1" applyAlignment="1">
      <alignment horizontal="center" vertical="center"/>
    </xf>
    <xf numFmtId="0" fontId="38" fillId="0" borderId="0" xfId="2" applyFont="1" applyBorder="1" applyAlignment="1">
      <alignment horizontal="center" vertical="center" wrapText="1"/>
    </xf>
    <xf numFmtId="0" fontId="36" fillId="0" borderId="0" xfId="2" applyFont="1" applyBorder="1" applyAlignment="1">
      <alignment horizontal="center" vertical="center" wrapText="1"/>
    </xf>
    <xf numFmtId="0" fontId="38" fillId="0" borderId="43" xfId="2" applyFont="1" applyBorder="1" applyAlignment="1">
      <alignment horizontal="center" vertical="center" wrapText="1"/>
    </xf>
    <xf numFmtId="0" fontId="38" fillId="0" borderId="45" xfId="2" applyFont="1" applyBorder="1" applyAlignment="1">
      <alignment horizontal="center" vertical="center" wrapText="1"/>
    </xf>
    <xf numFmtId="0" fontId="38" fillId="0" borderId="41" xfId="2" applyFont="1" applyBorder="1" applyAlignment="1">
      <alignment horizontal="center" vertical="center" wrapText="1"/>
    </xf>
    <xf numFmtId="0" fontId="36" fillId="0" borderId="43" xfId="2" applyFont="1" applyBorder="1" applyAlignment="1">
      <alignment horizontal="center" vertical="center" wrapText="1"/>
    </xf>
    <xf numFmtId="0" fontId="24" fillId="0" borderId="46" xfId="2" applyFont="1" applyBorder="1" applyAlignment="1">
      <alignment horizontal="center" vertical="center"/>
    </xf>
    <xf numFmtId="0" fontId="24" fillId="0" borderId="47" xfId="2" applyFont="1" applyBorder="1" applyAlignment="1">
      <alignment horizontal="center" vertical="center"/>
    </xf>
    <xf numFmtId="0" fontId="38" fillId="0" borderId="49" xfId="2" applyFont="1" applyBorder="1" applyAlignment="1">
      <alignment horizontal="center" vertical="center" wrapText="1"/>
    </xf>
    <xf numFmtId="0" fontId="24" fillId="0" borderId="45" xfId="2" applyFont="1" applyBorder="1" applyAlignment="1">
      <alignment horizontal="center" vertical="center"/>
    </xf>
    <xf numFmtId="0" fontId="38" fillId="0" borderId="57" xfId="2" applyFont="1" applyBorder="1" applyAlignment="1">
      <alignment horizontal="center" vertical="center" wrapText="1"/>
    </xf>
    <xf numFmtId="0" fontId="24" fillId="0" borderId="58" xfId="2" applyFont="1" applyBorder="1">
      <alignment vertical="center"/>
    </xf>
    <xf numFmtId="0" fontId="24" fillId="0" borderId="55" xfId="2" applyFont="1" applyBorder="1">
      <alignment vertical="center"/>
    </xf>
    <xf numFmtId="0" fontId="38" fillId="0" borderId="61" xfId="2" applyFont="1" applyBorder="1" applyAlignment="1">
      <alignment horizontal="center" vertical="center" wrapText="1"/>
    </xf>
    <xf numFmtId="0" fontId="24" fillId="0" borderId="61" xfId="2" applyFont="1" applyBorder="1" applyAlignment="1">
      <alignment horizontal="center" vertical="center"/>
    </xf>
    <xf numFmtId="0" fontId="24" fillId="0" borderId="62" xfId="2" applyFont="1" applyBorder="1">
      <alignment vertical="center"/>
    </xf>
    <xf numFmtId="0" fontId="38" fillId="0" borderId="68" xfId="2" applyFont="1" applyBorder="1" applyAlignment="1">
      <alignment horizontal="center" vertical="center" wrapText="1"/>
    </xf>
    <xf numFmtId="0" fontId="38" fillId="0" borderId="69" xfId="2" applyFont="1" applyBorder="1" applyAlignment="1">
      <alignment horizontal="center" vertical="center" wrapText="1"/>
    </xf>
    <xf numFmtId="0" fontId="36" fillId="0" borderId="69" xfId="2" applyFont="1" applyBorder="1" applyAlignment="1">
      <alignment horizontal="center" vertical="center" wrapText="1"/>
    </xf>
    <xf numFmtId="0" fontId="38" fillId="0" borderId="70" xfId="2" applyFont="1" applyBorder="1" applyAlignment="1">
      <alignment horizontal="center" vertical="center" wrapText="1"/>
    </xf>
    <xf numFmtId="0" fontId="38" fillId="0" borderId="71" xfId="2" applyFont="1" applyBorder="1" applyAlignment="1">
      <alignment horizontal="center" vertical="center" wrapText="1"/>
    </xf>
    <xf numFmtId="0" fontId="24" fillId="0" borderId="72" xfId="2" applyFont="1" applyBorder="1" applyAlignment="1">
      <alignment horizontal="center" vertical="center"/>
    </xf>
    <xf numFmtId="0" fontId="24" fillId="0" borderId="71" xfId="2" applyFont="1" applyBorder="1" applyAlignment="1">
      <alignment horizontal="center" vertical="center"/>
    </xf>
    <xf numFmtId="0" fontId="24" fillId="0" borderId="73" xfId="2" applyFont="1" applyBorder="1" applyAlignment="1">
      <alignment vertical="center"/>
    </xf>
    <xf numFmtId="0" fontId="38" fillId="0" borderId="74" xfId="2" applyFont="1" applyBorder="1" applyAlignment="1">
      <alignment horizontal="center" vertical="center" wrapText="1"/>
    </xf>
    <xf numFmtId="0" fontId="38" fillId="0" borderId="75" xfId="2" applyFont="1" applyBorder="1" applyAlignment="1">
      <alignment horizontal="center" vertical="center" wrapText="1"/>
    </xf>
    <xf numFmtId="0" fontId="36" fillId="0" borderId="76" xfId="2" applyFont="1" applyBorder="1" applyAlignment="1">
      <alignment horizontal="center" vertical="center" wrapText="1" shrinkToFit="1"/>
    </xf>
    <xf numFmtId="0" fontId="38" fillId="0" borderId="77" xfId="2" applyFont="1" applyBorder="1" applyAlignment="1">
      <alignment horizontal="center" vertical="center" wrapText="1"/>
    </xf>
    <xf numFmtId="0" fontId="38" fillId="0" borderId="65" xfId="2" applyFont="1" applyBorder="1" applyAlignment="1">
      <alignment horizontal="center" vertical="center" wrapText="1"/>
    </xf>
    <xf numFmtId="0" fontId="38" fillId="0" borderId="78" xfId="2" applyFont="1" applyBorder="1" applyAlignment="1">
      <alignment horizontal="center" vertical="center" wrapText="1"/>
    </xf>
    <xf numFmtId="0" fontId="38" fillId="0" borderId="79" xfId="2" applyFont="1" applyBorder="1" applyAlignment="1">
      <alignment horizontal="center" vertical="center" wrapText="1"/>
    </xf>
    <xf numFmtId="0" fontId="36" fillId="0" borderId="80" xfId="2" applyFont="1" applyBorder="1" applyAlignment="1">
      <alignment horizontal="center" vertical="center" wrapText="1"/>
    </xf>
    <xf numFmtId="0" fontId="36" fillId="0" borderId="73" xfId="2" applyFont="1" applyBorder="1" applyAlignment="1">
      <alignment horizontal="center" vertical="center" wrapText="1"/>
    </xf>
    <xf numFmtId="0" fontId="23" fillId="0" borderId="0" xfId="2" applyFont="1" applyAlignment="1" applyProtection="1">
      <alignment horizontal="left" vertical="center"/>
    </xf>
    <xf numFmtId="0" fontId="24" fillId="0" borderId="0" xfId="2" applyFont="1" applyProtection="1">
      <alignment vertical="center"/>
    </xf>
    <xf numFmtId="0" fontId="25" fillId="0" borderId="0" xfId="2" applyFont="1" applyAlignment="1" applyProtection="1">
      <alignment vertical="center"/>
    </xf>
    <xf numFmtId="0" fontId="39" fillId="0" borderId="0" xfId="2" applyFont="1" applyAlignment="1" applyProtection="1">
      <alignment horizontal="right" vertical="center"/>
    </xf>
    <xf numFmtId="0" fontId="40" fillId="0" borderId="0" xfId="2" applyFont="1" applyAlignment="1" applyProtection="1">
      <alignment vertical="center"/>
    </xf>
    <xf numFmtId="0" fontId="40" fillId="0" borderId="0" xfId="2" applyFont="1" applyBorder="1" applyAlignment="1" applyProtection="1">
      <alignment vertical="center"/>
    </xf>
    <xf numFmtId="0" fontId="25" fillId="0" borderId="0" xfId="2" applyFont="1" applyBorder="1" applyAlignment="1" applyProtection="1">
      <alignment vertical="center"/>
    </xf>
    <xf numFmtId="0" fontId="39" fillId="0" borderId="82" xfId="2" applyFont="1" applyBorder="1" applyAlignment="1" applyProtection="1">
      <alignment horizontal="left" vertical="center" wrapText="1"/>
    </xf>
    <xf numFmtId="0" fontId="39" fillId="0" borderId="38" xfId="2" applyFont="1" applyBorder="1" applyAlignment="1" applyProtection="1">
      <alignment horizontal="left" vertical="center" wrapText="1"/>
    </xf>
    <xf numFmtId="176" fontId="39" fillId="0" borderId="38" xfId="2" applyNumberFormat="1" applyFont="1" applyFill="1" applyBorder="1" applyAlignment="1" applyProtection="1">
      <alignment vertical="center" wrapText="1"/>
      <protection locked="0"/>
    </xf>
    <xf numFmtId="176" fontId="39" fillId="0" borderId="38" xfId="2" applyNumberFormat="1" applyFont="1" applyBorder="1" applyAlignment="1" applyProtection="1">
      <alignment vertical="center" wrapText="1"/>
      <protection locked="0"/>
    </xf>
    <xf numFmtId="0" fontId="24" fillId="0" borderId="38" xfId="2" applyFont="1" applyBorder="1" applyAlignment="1" applyProtection="1">
      <alignment horizontal="left" vertical="center"/>
    </xf>
    <xf numFmtId="176" fontId="39" fillId="0" borderId="38" xfId="2" applyNumberFormat="1" applyFont="1" applyBorder="1" applyAlignment="1" applyProtection="1">
      <alignment horizontal="right" vertical="center" wrapText="1"/>
      <protection locked="0"/>
    </xf>
    <xf numFmtId="176" fontId="39" fillId="0" borderId="0" xfId="2" applyNumberFormat="1" applyFont="1" applyBorder="1" applyAlignment="1" applyProtection="1">
      <alignment horizontal="left" vertical="center" wrapText="1"/>
    </xf>
    <xf numFmtId="0" fontId="24" fillId="0" borderId="38" xfId="2" applyFont="1" applyBorder="1" applyProtection="1">
      <alignment vertical="center"/>
    </xf>
    <xf numFmtId="176" fontId="39" fillId="0" borderId="39" xfId="2" applyNumberFormat="1" applyFont="1" applyBorder="1" applyAlignment="1" applyProtection="1">
      <alignment vertical="center" wrapText="1"/>
      <protection locked="0"/>
    </xf>
    <xf numFmtId="176" fontId="39" fillId="0" borderId="67" xfId="2" applyNumberFormat="1" applyFont="1" applyBorder="1" applyAlignment="1" applyProtection="1">
      <alignment vertical="center" wrapText="1"/>
    </xf>
    <xf numFmtId="176" fontId="39" fillId="0" borderId="85" xfId="2" applyNumberFormat="1" applyFont="1" applyBorder="1" applyAlignment="1" applyProtection="1">
      <alignment vertical="center" wrapText="1"/>
    </xf>
    <xf numFmtId="176" fontId="39" fillId="0" borderId="86" xfId="2" applyNumberFormat="1" applyFont="1" applyBorder="1" applyAlignment="1" applyProtection="1">
      <alignment horizontal="left" vertical="center" wrapText="1"/>
    </xf>
    <xf numFmtId="176" fontId="39" fillId="0" borderId="0" xfId="2" applyNumberFormat="1" applyFont="1" applyBorder="1" applyAlignment="1" applyProtection="1">
      <alignment vertical="center" wrapText="1"/>
    </xf>
    <xf numFmtId="176" fontId="39" fillId="0" borderId="87" xfId="2" applyNumberFormat="1" applyFont="1" applyBorder="1" applyAlignment="1" applyProtection="1">
      <alignment horizontal="left" vertical="center" wrapText="1"/>
    </xf>
    <xf numFmtId="176" fontId="39" fillId="0" borderId="88" xfId="2" applyNumberFormat="1" applyFont="1" applyBorder="1" applyAlignment="1" applyProtection="1">
      <alignment horizontal="left" vertical="center" wrapText="1"/>
    </xf>
    <xf numFmtId="176" fontId="39" fillId="0" borderId="89" xfId="2" applyNumberFormat="1" applyFont="1" applyBorder="1" applyAlignment="1" applyProtection="1">
      <alignment vertical="center" wrapText="1"/>
    </xf>
    <xf numFmtId="0" fontId="24" fillId="0" borderId="87" xfId="2" applyFont="1" applyBorder="1" applyAlignment="1" applyProtection="1">
      <alignment horizontal="left" vertical="center"/>
    </xf>
    <xf numFmtId="176" fontId="39" fillId="0" borderId="92" xfId="2" applyNumberFormat="1" applyFont="1" applyBorder="1" applyAlignment="1" applyProtection="1">
      <alignment vertical="center" wrapText="1"/>
    </xf>
    <xf numFmtId="176" fontId="39" fillId="0" borderId="55" xfId="2" applyNumberFormat="1" applyFont="1" applyBorder="1" applyAlignment="1" applyProtection="1">
      <alignment vertical="center" wrapText="1"/>
    </xf>
    <xf numFmtId="0" fontId="24" fillId="0" borderId="55" xfId="2" applyFont="1" applyBorder="1" applyProtection="1">
      <alignment vertical="center"/>
    </xf>
    <xf numFmtId="176" fontId="39" fillId="0" borderId="56" xfId="2" applyNumberFormat="1" applyFont="1" applyBorder="1" applyAlignment="1" applyProtection="1">
      <alignment vertical="center" wrapText="1"/>
    </xf>
    <xf numFmtId="176" fontId="39" fillId="0" borderId="48" xfId="2" applyNumberFormat="1" applyFont="1" applyFill="1" applyBorder="1" applyAlignment="1" applyProtection="1">
      <alignment vertical="center" wrapText="1"/>
      <protection locked="0"/>
    </xf>
    <xf numFmtId="176" fontId="39" fillId="0" borderId="94" xfId="2" applyNumberFormat="1" applyFont="1" applyBorder="1" applyAlignment="1" applyProtection="1">
      <alignment vertical="center" wrapText="1"/>
      <protection locked="0"/>
    </xf>
    <xf numFmtId="176" fontId="39" fillId="0" borderId="93" xfId="2" applyNumberFormat="1" applyFont="1" applyBorder="1" applyAlignment="1" applyProtection="1">
      <alignment vertical="center" wrapText="1"/>
    </xf>
    <xf numFmtId="0" fontId="39" fillId="0" borderId="95" xfId="2" applyFont="1" applyBorder="1" applyAlignment="1" applyProtection="1">
      <alignment horizontal="center" vertical="center" wrapText="1" shrinkToFit="1"/>
    </xf>
    <xf numFmtId="0" fontId="39" fillId="0" borderId="96" xfId="2" applyFont="1" applyBorder="1" applyAlignment="1" applyProtection="1">
      <alignment horizontal="center" vertical="center" wrapText="1" shrinkToFit="1"/>
    </xf>
    <xf numFmtId="0" fontId="39" fillId="0" borderId="98" xfId="2" applyFont="1" applyBorder="1" applyAlignment="1" applyProtection="1">
      <alignment horizontal="center" vertical="center" shrinkToFit="1"/>
    </xf>
    <xf numFmtId="0" fontId="39" fillId="0" borderId="97" xfId="2" applyFont="1" applyBorder="1" applyAlignment="1" applyProtection="1">
      <alignment horizontal="center" vertical="center" wrapText="1" shrinkToFit="1"/>
    </xf>
    <xf numFmtId="0" fontId="39" fillId="0" borderId="99" xfId="2" applyFont="1" applyBorder="1" applyAlignment="1" applyProtection="1">
      <alignment horizontal="center" vertical="center" shrinkToFit="1"/>
    </xf>
    <xf numFmtId="0" fontId="39" fillId="0" borderId="100" xfId="2" applyFont="1" applyBorder="1" applyAlignment="1" applyProtection="1">
      <alignment horizontal="center" vertical="center" wrapText="1" shrinkToFit="1"/>
    </xf>
    <xf numFmtId="0" fontId="39" fillId="0" borderId="101" xfId="2" applyFont="1" applyBorder="1" applyAlignment="1" applyProtection="1">
      <alignment horizontal="center" vertical="center" wrapText="1" shrinkToFit="1"/>
    </xf>
    <xf numFmtId="0" fontId="39" fillId="0" borderId="60" xfId="2" applyFont="1" applyBorder="1" applyAlignment="1" applyProtection="1">
      <alignment horizontal="center" vertical="center" wrapText="1"/>
    </xf>
    <xf numFmtId="176" fontId="39" fillId="0" borderId="102" xfId="2" applyNumberFormat="1" applyFont="1" applyBorder="1" applyAlignment="1" applyProtection="1">
      <alignment vertical="center" wrapText="1"/>
    </xf>
    <xf numFmtId="176" fontId="39" fillId="0" borderId="103" xfId="2" applyNumberFormat="1" applyFont="1" applyBorder="1" applyAlignment="1" applyProtection="1">
      <alignment vertical="center" wrapText="1"/>
    </xf>
    <xf numFmtId="176" fontId="39" fillId="0" borderId="62" xfId="2" applyNumberFormat="1" applyFont="1" applyBorder="1" applyAlignment="1" applyProtection="1">
      <alignment vertical="center" wrapText="1"/>
    </xf>
    <xf numFmtId="176" fontId="39" fillId="0" borderId="102" xfId="2" applyNumberFormat="1" applyFont="1" applyBorder="1" applyAlignment="1" applyProtection="1">
      <alignment horizontal="center" vertical="center" wrapText="1"/>
    </xf>
    <xf numFmtId="176" fontId="39" fillId="0" borderId="104" xfId="2" applyNumberFormat="1" applyFont="1" applyBorder="1" applyAlignment="1" applyProtection="1">
      <alignment vertical="center" wrapText="1"/>
    </xf>
    <xf numFmtId="176" fontId="39" fillId="0" borderId="81" xfId="2" applyNumberFormat="1" applyFont="1" applyBorder="1" applyAlignment="1" applyProtection="1">
      <alignment horizontal="left" vertical="center" wrapText="1"/>
    </xf>
    <xf numFmtId="0" fontId="5" fillId="2" borderId="75" xfId="0" applyFont="1" applyFill="1" applyBorder="1" applyAlignment="1">
      <alignment horizontal="center" vertical="center" wrapText="1"/>
    </xf>
    <xf numFmtId="0" fontId="5" fillId="2" borderId="110" xfId="0" applyFont="1" applyFill="1" applyBorder="1" applyAlignment="1">
      <alignment horizontal="center" vertical="center" wrapText="1"/>
    </xf>
    <xf numFmtId="0" fontId="18" fillId="0" borderId="113" xfId="0" applyFont="1" applyBorder="1" applyAlignment="1">
      <alignment vertical="center" wrapText="1"/>
    </xf>
    <xf numFmtId="0" fontId="18" fillId="0" borderId="115" xfId="0" applyFont="1" applyBorder="1" applyAlignment="1">
      <alignment vertical="center" wrapText="1"/>
    </xf>
    <xf numFmtId="0" fontId="5" fillId="0" borderId="115" xfId="0" applyFont="1" applyBorder="1" applyAlignment="1">
      <alignment horizontal="justify" vertical="center" wrapText="1"/>
    </xf>
    <xf numFmtId="0" fontId="18" fillId="0" borderId="54" xfId="0" applyFont="1" applyBorder="1" applyAlignment="1">
      <alignment vertical="center" wrapText="1"/>
    </xf>
    <xf numFmtId="0" fontId="5" fillId="0" borderId="118" xfId="0" applyFont="1" applyBorder="1" applyAlignment="1">
      <alignment horizontal="justify" vertical="center" wrapText="1"/>
    </xf>
    <xf numFmtId="0" fontId="14" fillId="0" borderId="114" xfId="0" applyFont="1" applyBorder="1" applyAlignment="1">
      <alignment vertical="center" wrapText="1"/>
    </xf>
    <xf numFmtId="0" fontId="14" fillId="0" borderId="54" xfId="0" applyFont="1" applyBorder="1" applyAlignment="1">
      <alignment vertical="center" wrapText="1"/>
    </xf>
    <xf numFmtId="0" fontId="18" fillId="0" borderId="114" xfId="0" applyFont="1" applyBorder="1" applyAlignment="1">
      <alignment vertical="center" wrapText="1"/>
    </xf>
    <xf numFmtId="0" fontId="18" fillId="0" borderId="117" xfId="0" applyFont="1" applyBorder="1" applyAlignment="1">
      <alignment vertical="center" wrapText="1"/>
    </xf>
    <xf numFmtId="0" fontId="5" fillId="0" borderId="115" xfId="0" applyFont="1" applyBorder="1" applyAlignment="1">
      <alignment horizontal="left" vertical="center" wrapText="1"/>
    </xf>
    <xf numFmtId="0" fontId="5" fillId="0" borderId="116" xfId="0" applyFont="1" applyBorder="1" applyAlignment="1">
      <alignment horizontal="left" vertical="center" wrapText="1"/>
    </xf>
    <xf numFmtId="0" fontId="5" fillId="0" borderId="118" xfId="0" applyFont="1" applyBorder="1" applyAlignment="1">
      <alignment horizontal="left" vertical="center" wrapText="1"/>
    </xf>
    <xf numFmtId="0" fontId="18" fillId="0" borderId="120" xfId="0" applyFont="1" applyBorder="1" applyAlignment="1">
      <alignment vertical="center" wrapText="1"/>
    </xf>
    <xf numFmtId="0" fontId="18" fillId="0" borderId="121" xfId="0" applyFont="1" applyBorder="1" applyAlignment="1">
      <alignment vertical="center" wrapText="1"/>
    </xf>
    <xf numFmtId="3" fontId="7" fillId="0" borderId="125" xfId="0" applyNumberFormat="1" applyFont="1" applyBorder="1" applyAlignment="1">
      <alignment horizontal="right" vertical="center" wrapText="1"/>
    </xf>
    <xf numFmtId="0" fontId="18" fillId="0" borderId="126" xfId="0" applyFont="1" applyBorder="1" applyAlignment="1">
      <alignment vertical="center" wrapText="1"/>
    </xf>
    <xf numFmtId="41" fontId="3" fillId="0" borderId="0" xfId="1" applyFont="1" applyBorder="1" applyAlignment="1">
      <alignment vertical="center" wrapText="1"/>
    </xf>
    <xf numFmtId="49" fontId="5" fillId="0" borderId="11" xfId="0" applyNumberFormat="1" applyFont="1" applyBorder="1" applyAlignment="1">
      <alignment horizontal="justify" vertical="center" wrapText="1"/>
    </xf>
    <xf numFmtId="49" fontId="5" fillId="0" borderId="30" xfId="0" applyNumberFormat="1" applyFont="1" applyBorder="1" applyAlignment="1">
      <alignment horizontal="justify" vertical="center" wrapText="1"/>
    </xf>
    <xf numFmtId="3" fontId="5" fillId="0" borderId="27" xfId="0" applyNumberFormat="1" applyFont="1" applyBorder="1" applyAlignment="1">
      <alignment horizontal="right" vertical="center" wrapText="1"/>
    </xf>
    <xf numFmtId="0" fontId="18" fillId="0" borderId="54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5" fillId="0" borderId="27" xfId="0" applyFont="1" applyBorder="1" applyAlignment="1">
      <alignment horizontal="justify" vertical="center" wrapText="1"/>
    </xf>
    <xf numFmtId="0" fontId="0" fillId="0" borderId="0" xfId="0">
      <alignment vertical="center"/>
    </xf>
    <xf numFmtId="41" fontId="41" fillId="0" borderId="23" xfId="1" applyFont="1" applyBorder="1" applyAlignment="1">
      <alignment horizontal="right" vertical="center" wrapText="1"/>
    </xf>
    <xf numFmtId="41" fontId="41" fillId="0" borderId="27" xfId="1" applyFont="1" applyBorder="1" applyAlignment="1">
      <alignment horizontal="right" vertical="center" wrapText="1"/>
    </xf>
    <xf numFmtId="0" fontId="5" fillId="0" borderId="27" xfId="0" applyFont="1" applyBorder="1" applyAlignment="1">
      <alignment horizontal="justify" vertical="center" wrapText="1"/>
    </xf>
    <xf numFmtId="41" fontId="5" fillId="0" borderId="27" xfId="1" applyFont="1" applyBorder="1" applyAlignment="1">
      <alignment horizontal="right" vertical="center" wrapText="1"/>
    </xf>
    <xf numFmtId="41" fontId="41" fillId="0" borderId="27" xfId="1" applyFont="1" applyBorder="1" applyAlignment="1">
      <alignment horizontal="right" vertical="center" wrapText="1"/>
    </xf>
    <xf numFmtId="49" fontId="5" fillId="0" borderId="29" xfId="0" applyNumberFormat="1" applyFont="1" applyBorder="1" applyAlignment="1">
      <alignment horizontal="justify" vertical="center" wrapText="1"/>
    </xf>
    <xf numFmtId="49" fontId="4" fillId="0" borderId="0" xfId="0" applyNumberFormat="1" applyFont="1" applyAlignment="1">
      <alignment horizontal="right" vertical="center"/>
    </xf>
    <xf numFmtId="49" fontId="5" fillId="0" borderId="19" xfId="0" applyNumberFormat="1" applyFont="1" applyBorder="1" applyAlignment="1">
      <alignment horizontal="justify" vertical="center" wrapText="1"/>
    </xf>
    <xf numFmtId="49" fontId="5" fillId="0" borderId="26" xfId="0" applyNumberFormat="1" applyFont="1" applyBorder="1" applyAlignment="1">
      <alignment horizontal="justify" vertical="center" wrapText="1"/>
    </xf>
    <xf numFmtId="49" fontId="5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horizontal="justify" vertical="center" wrapText="1"/>
    </xf>
    <xf numFmtId="49" fontId="5" fillId="0" borderId="37" xfId="0" applyNumberFormat="1" applyFont="1" applyBorder="1" applyAlignment="1">
      <alignment horizontal="justify" vertical="center" wrapText="1"/>
    </xf>
    <xf numFmtId="49" fontId="0" fillId="0" borderId="0" xfId="0" applyNumberFormat="1">
      <alignment vertical="center"/>
    </xf>
    <xf numFmtId="49" fontId="5" fillId="0" borderId="116" xfId="0" applyNumberFormat="1" applyFont="1" applyBorder="1" applyAlignment="1">
      <alignment horizontal="justify" vertical="center" wrapText="1"/>
    </xf>
    <xf numFmtId="49" fontId="5" fillId="0" borderId="109" xfId="0" applyNumberFormat="1" applyFont="1" applyBorder="1" applyAlignment="1">
      <alignment horizontal="justify" vertical="center" wrapText="1"/>
    </xf>
    <xf numFmtId="49" fontId="5" fillId="0" borderId="118" xfId="0" applyNumberFormat="1" applyFont="1" applyBorder="1" applyAlignment="1">
      <alignment horizontal="justify" vertical="center" wrapText="1"/>
    </xf>
    <xf numFmtId="0" fontId="24" fillId="0" borderId="45" xfId="2" applyFont="1" applyBorder="1" applyAlignment="1">
      <alignment horizontal="center" vertical="center"/>
    </xf>
    <xf numFmtId="41" fontId="5" fillId="0" borderId="27" xfId="1" applyFont="1" applyBorder="1" applyAlignment="1">
      <alignment horizontal="right" vertical="center" wrapText="1"/>
    </xf>
    <xf numFmtId="0" fontId="5" fillId="0" borderId="27" xfId="0" applyFont="1" applyBorder="1" applyAlignment="1">
      <alignment horizontal="justify" vertical="center" wrapText="1"/>
    </xf>
    <xf numFmtId="0" fontId="30" fillId="0" borderId="0" xfId="2" applyFont="1" applyAlignment="1">
      <alignment horizontal="center" vertical="center"/>
    </xf>
    <xf numFmtId="0" fontId="31" fillId="0" borderId="0" xfId="2" applyFont="1" applyAlignment="1">
      <alignment horizontal="center" vertical="center"/>
    </xf>
    <xf numFmtId="0" fontId="32" fillId="0" borderId="0" xfId="2" applyFont="1" applyAlignment="1">
      <alignment horizontal="center" vertical="center"/>
    </xf>
    <xf numFmtId="0" fontId="34" fillId="0" borderId="0" xfId="2" applyFont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27" fillId="0" borderId="0" xfId="2" applyFont="1" applyAlignment="1">
      <alignment horizontal="left" vertical="center" wrapText="1"/>
    </xf>
    <xf numFmtId="0" fontId="38" fillId="0" borderId="51" xfId="2" applyFont="1" applyBorder="1" applyAlignment="1">
      <alignment horizontal="center" vertical="center" wrapText="1"/>
    </xf>
    <xf numFmtId="0" fontId="38" fillId="0" borderId="42" xfId="2" applyFont="1" applyBorder="1" applyAlignment="1">
      <alignment horizontal="center" vertical="center" wrapText="1"/>
    </xf>
    <xf numFmtId="0" fontId="38" fillId="0" borderId="44" xfId="2" applyFont="1" applyBorder="1" applyAlignment="1">
      <alignment horizontal="center" vertical="center" wrapText="1"/>
    </xf>
    <xf numFmtId="0" fontId="24" fillId="0" borderId="65" xfId="2" applyFont="1" applyBorder="1" applyAlignment="1">
      <alignment horizontal="center" vertical="center"/>
    </xf>
    <xf numFmtId="0" fontId="24" fillId="0" borderId="67" xfId="2" applyFont="1" applyBorder="1" applyAlignment="1">
      <alignment horizontal="center" vertical="center"/>
    </xf>
    <xf numFmtId="0" fontId="35" fillId="0" borderId="0" xfId="2" applyFont="1" applyAlignment="1">
      <alignment horizontal="center" vertical="center"/>
    </xf>
    <xf numFmtId="0" fontId="38" fillId="0" borderId="38" xfId="2" applyFont="1" applyBorder="1" applyAlignment="1">
      <alignment horizontal="center" vertical="center" wrapText="1"/>
    </xf>
    <xf numFmtId="0" fontId="24" fillId="0" borderId="38" xfId="2" applyFont="1" applyBorder="1" applyAlignment="1">
      <alignment horizontal="center" vertical="center"/>
    </xf>
    <xf numFmtId="0" fontId="24" fillId="0" borderId="45" xfId="2" applyFont="1" applyBorder="1" applyAlignment="1">
      <alignment horizontal="center" vertical="center"/>
    </xf>
    <xf numFmtId="0" fontId="24" fillId="0" borderId="53" xfId="2" applyFont="1" applyBorder="1" applyAlignment="1">
      <alignment horizontal="center" vertical="center"/>
    </xf>
    <xf numFmtId="0" fontId="24" fillId="0" borderId="55" xfId="2" applyFont="1" applyBorder="1" applyAlignment="1">
      <alignment horizontal="center" vertical="center"/>
    </xf>
    <xf numFmtId="0" fontId="24" fillId="0" borderId="56" xfId="2" applyFont="1" applyBorder="1" applyAlignment="1">
      <alignment horizontal="center" vertical="center"/>
    </xf>
    <xf numFmtId="0" fontId="38" fillId="0" borderId="63" xfId="2" applyFont="1" applyBorder="1" applyAlignment="1">
      <alignment horizontal="center" vertical="center" wrapText="1"/>
    </xf>
    <xf numFmtId="0" fontId="38" fillId="0" borderId="66" xfId="2" applyFont="1" applyBorder="1" applyAlignment="1">
      <alignment horizontal="center" vertical="center" wrapText="1"/>
    </xf>
    <xf numFmtId="0" fontId="38" fillId="0" borderId="52" xfId="2" applyFont="1" applyBorder="1" applyAlignment="1">
      <alignment horizontal="center" vertical="center" wrapText="1"/>
    </xf>
    <xf numFmtId="0" fontId="38" fillId="0" borderId="41" xfId="2" applyFont="1" applyBorder="1" applyAlignment="1">
      <alignment horizontal="center" vertical="center" wrapText="1"/>
    </xf>
    <xf numFmtId="0" fontId="24" fillId="0" borderId="52" xfId="2" applyFont="1" applyBorder="1" applyAlignment="1">
      <alignment horizontal="center" vertical="center"/>
    </xf>
    <xf numFmtId="0" fontId="24" fillId="0" borderId="64" xfId="2" applyFont="1" applyBorder="1" applyAlignment="1">
      <alignment horizontal="center" vertical="center"/>
    </xf>
    <xf numFmtId="0" fontId="24" fillId="0" borderId="41" xfId="2" applyFont="1" applyBorder="1" applyAlignment="1">
      <alignment horizontal="center" vertical="center"/>
    </xf>
    <xf numFmtId="0" fontId="38" fillId="0" borderId="59" xfId="2" applyFont="1" applyBorder="1" applyAlignment="1">
      <alignment horizontal="center" vertical="center" wrapText="1"/>
    </xf>
    <xf numFmtId="0" fontId="38" fillId="0" borderId="60" xfId="2" applyFont="1" applyBorder="1" applyAlignment="1">
      <alignment horizontal="center" vertical="center" wrapText="1"/>
    </xf>
    <xf numFmtId="0" fontId="38" fillId="0" borderId="61" xfId="2" applyFont="1" applyBorder="1" applyAlignment="1">
      <alignment horizontal="center" vertical="center" wrapText="1"/>
    </xf>
    <xf numFmtId="0" fontId="38" fillId="0" borderId="50" xfId="2" applyFont="1" applyBorder="1" applyAlignment="1">
      <alignment horizontal="center" vertical="center" wrapText="1"/>
    </xf>
    <xf numFmtId="0" fontId="38" fillId="0" borderId="54" xfId="2" applyFont="1" applyBorder="1" applyAlignment="1">
      <alignment horizontal="center" vertical="center" wrapText="1"/>
    </xf>
    <xf numFmtId="0" fontId="25" fillId="0" borderId="0" xfId="2" applyFont="1" applyAlignment="1" applyProtection="1">
      <alignment horizontal="center" vertical="center"/>
    </xf>
    <xf numFmtId="0" fontId="39" fillId="0" borderId="38" xfId="2" applyFont="1" applyBorder="1" applyAlignment="1" applyProtection="1">
      <alignment horizontal="left" vertical="center" wrapText="1"/>
    </xf>
    <xf numFmtId="176" fontId="39" fillId="0" borderId="38" xfId="2" applyNumberFormat="1" applyFont="1" applyFill="1" applyBorder="1" applyAlignment="1" applyProtection="1">
      <alignment horizontal="right" vertical="center" wrapText="1"/>
      <protection locked="0"/>
    </xf>
    <xf numFmtId="176" fontId="39" fillId="0" borderId="38" xfId="2" applyNumberFormat="1" applyFont="1" applyFill="1" applyBorder="1" applyAlignment="1" applyProtection="1">
      <alignment horizontal="center" vertical="center" wrapText="1"/>
      <protection locked="0"/>
    </xf>
    <xf numFmtId="176" fontId="39" fillId="0" borderId="38" xfId="2" applyNumberFormat="1" applyFont="1" applyBorder="1" applyAlignment="1" applyProtection="1">
      <alignment horizontal="right" vertical="center" wrapText="1"/>
      <protection locked="0"/>
    </xf>
    <xf numFmtId="176" fontId="39" fillId="0" borderId="90" xfId="2" applyNumberFormat="1" applyFont="1" applyBorder="1" applyAlignment="1" applyProtection="1">
      <alignment horizontal="center" vertical="center" wrapText="1"/>
    </xf>
    <xf numFmtId="176" fontId="39" fillId="0" borderId="91" xfId="2" applyNumberFormat="1" applyFont="1" applyBorder="1" applyAlignment="1" applyProtection="1">
      <alignment horizontal="center" vertical="center" wrapText="1"/>
    </xf>
    <xf numFmtId="176" fontId="39" fillId="0" borderId="83" xfId="2" applyNumberFormat="1" applyFont="1" applyBorder="1" applyAlignment="1" applyProtection="1">
      <alignment horizontal="right" vertical="center" wrapText="1"/>
    </xf>
    <xf numFmtId="176" fontId="39" fillId="0" borderId="84" xfId="2" applyNumberFormat="1" applyFont="1" applyBorder="1" applyAlignment="1" applyProtection="1">
      <alignment horizontal="right" vertical="center" wrapText="1"/>
    </xf>
    <xf numFmtId="0" fontId="7" fillId="3" borderId="122" xfId="0" applyFont="1" applyFill="1" applyBorder="1" applyAlignment="1">
      <alignment horizontal="center" vertical="center" wrapText="1"/>
    </xf>
    <xf numFmtId="0" fontId="7" fillId="3" borderId="123" xfId="0" applyFont="1" applyFill="1" applyBorder="1" applyAlignment="1">
      <alignment horizontal="center" vertical="center" wrapText="1"/>
    </xf>
    <xf numFmtId="0" fontId="7" fillId="3" borderId="12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119" xfId="0" applyFont="1" applyBorder="1" applyAlignment="1">
      <alignment horizontal="justify" vertical="center" wrapText="1"/>
    </xf>
    <xf numFmtId="0" fontId="20" fillId="0" borderId="32" xfId="0" applyFont="1" applyBorder="1" applyAlignment="1">
      <alignment horizontal="justify" vertical="center" wrapText="1"/>
    </xf>
    <xf numFmtId="0" fontId="20" fillId="0" borderId="25" xfId="0" applyFont="1" applyBorder="1" applyAlignment="1">
      <alignment horizontal="justify" vertical="center" wrapText="1"/>
    </xf>
    <xf numFmtId="0" fontId="19" fillId="0" borderId="24" xfId="0" applyFont="1" applyBorder="1" applyAlignment="1">
      <alignment horizontal="justify" vertical="center" wrapText="1"/>
    </xf>
    <xf numFmtId="0" fontId="19" fillId="0" borderId="25" xfId="0" applyFont="1" applyBorder="1" applyAlignment="1">
      <alignment horizontal="justify" vertical="center" wrapText="1"/>
    </xf>
    <xf numFmtId="0" fontId="7" fillId="0" borderId="119" xfId="0" applyFont="1" applyBorder="1" applyAlignment="1">
      <alignment horizontal="justify" vertical="center" wrapText="1"/>
    </xf>
    <xf numFmtId="0" fontId="7" fillId="0" borderId="32" xfId="0" applyFont="1" applyBorder="1" applyAlignment="1">
      <alignment horizontal="justify" vertical="center" wrapText="1"/>
    </xf>
    <xf numFmtId="0" fontId="7" fillId="0" borderId="25" xfId="0" applyFont="1" applyBorder="1" applyAlignment="1">
      <alignment horizontal="justify" vertical="center" wrapText="1"/>
    </xf>
    <xf numFmtId="0" fontId="5" fillId="0" borderId="24" xfId="0" applyFont="1" applyBorder="1" applyAlignment="1">
      <alignment horizontal="justify" vertical="center" wrapText="1"/>
    </xf>
    <xf numFmtId="0" fontId="5" fillId="0" borderId="25" xfId="0" applyFont="1" applyBorder="1" applyAlignment="1">
      <alignment horizontal="justify" vertical="center" wrapText="1"/>
    </xf>
    <xf numFmtId="0" fontId="14" fillId="0" borderId="54" xfId="0" applyFont="1" applyBorder="1" applyAlignment="1">
      <alignment vertical="center" wrapText="1"/>
    </xf>
    <xf numFmtId="0" fontId="14" fillId="0" borderId="11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19" fillId="0" borderId="27" xfId="0" applyFont="1" applyBorder="1" applyAlignment="1">
      <alignment horizontal="justify" vertical="center" wrapText="1"/>
    </xf>
    <xf numFmtId="0" fontId="19" fillId="0" borderId="28" xfId="0" applyFont="1" applyBorder="1" applyAlignment="1">
      <alignment horizontal="justify" vertical="center" wrapText="1"/>
    </xf>
    <xf numFmtId="0" fontId="5" fillId="0" borderId="27" xfId="0" applyFont="1" applyBorder="1" applyAlignment="1">
      <alignment horizontal="right" vertical="center" wrapText="1"/>
    </xf>
    <xf numFmtId="0" fontId="5" fillId="0" borderId="28" xfId="0" applyFont="1" applyBorder="1" applyAlignment="1">
      <alignment horizontal="right" vertical="center" wrapText="1"/>
    </xf>
    <xf numFmtId="3" fontId="5" fillId="0" borderId="27" xfId="0" applyNumberFormat="1" applyFont="1" applyBorder="1" applyAlignment="1">
      <alignment horizontal="right" vertical="center" wrapText="1"/>
    </xf>
    <xf numFmtId="3" fontId="5" fillId="0" borderId="28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18" fillId="0" borderId="54" xfId="0" applyFont="1" applyBorder="1" applyAlignment="1">
      <alignment vertical="center" wrapText="1"/>
    </xf>
    <xf numFmtId="0" fontId="18" fillId="0" borderId="117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18" fillId="0" borderId="27" xfId="0" applyFont="1" applyBorder="1" applyAlignment="1">
      <alignment vertical="center" wrapText="1"/>
    </xf>
    <xf numFmtId="0" fontId="19" fillId="0" borderId="8" xfId="0" applyFont="1" applyBorder="1" applyAlignment="1">
      <alignment horizontal="justify" vertical="center" wrapText="1"/>
    </xf>
    <xf numFmtId="0" fontId="5" fillId="2" borderId="105" xfId="0" applyFont="1" applyFill="1" applyBorder="1" applyAlignment="1">
      <alignment horizontal="center" vertical="center" wrapText="1"/>
    </xf>
    <xf numFmtId="0" fontId="5" fillId="2" borderId="99" xfId="0" applyFont="1" applyFill="1" applyBorder="1" applyAlignment="1">
      <alignment horizontal="center" vertical="center" wrapText="1"/>
    </xf>
    <xf numFmtId="0" fontId="5" fillId="2" borderId="106" xfId="0" applyFont="1" applyFill="1" applyBorder="1" applyAlignment="1">
      <alignment horizontal="center" vertical="center" wrapText="1"/>
    </xf>
    <xf numFmtId="0" fontId="5" fillId="2" borderId="10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7" xfId="0" applyFont="1" applyFill="1" applyBorder="1" applyAlignment="1">
      <alignment horizontal="center" vertical="center" wrapText="1"/>
    </xf>
    <xf numFmtId="0" fontId="5" fillId="2" borderId="109" xfId="0" applyFont="1" applyFill="1" applyBorder="1" applyAlignment="1">
      <alignment horizontal="center" vertical="center" wrapText="1"/>
    </xf>
    <xf numFmtId="0" fontId="5" fillId="2" borderId="111" xfId="0" applyFont="1" applyFill="1" applyBorder="1" applyAlignment="1">
      <alignment horizontal="center" vertical="center" wrapText="1"/>
    </xf>
    <xf numFmtId="0" fontId="7" fillId="0" borderId="112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justify" vertical="center" wrapText="1"/>
    </xf>
    <xf numFmtId="0" fontId="18" fillId="0" borderId="114" xfId="0" applyFont="1" applyBorder="1" applyAlignment="1">
      <alignment vertical="center" wrapText="1"/>
    </xf>
    <xf numFmtId="0" fontId="5" fillId="0" borderId="2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41" fontId="5" fillId="0" borderId="27" xfId="1" applyFont="1" applyBorder="1" applyAlignment="1">
      <alignment horizontal="right" vertical="center" wrapText="1"/>
    </xf>
    <xf numFmtId="41" fontId="5" fillId="0" borderId="8" xfId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justify" vertical="center" wrapText="1"/>
    </xf>
    <xf numFmtId="0" fontId="5" fillId="0" borderId="28" xfId="0" applyFont="1" applyBorder="1" applyAlignment="1">
      <alignment horizontal="justify" vertical="center" wrapText="1"/>
    </xf>
    <xf numFmtId="41" fontId="5" fillId="0" borderId="28" xfId="1" applyFont="1" applyBorder="1" applyAlignment="1">
      <alignment horizontal="right" vertical="center" wrapText="1"/>
    </xf>
    <xf numFmtId="41" fontId="41" fillId="0" borderId="27" xfId="1" applyFont="1" applyBorder="1" applyAlignment="1">
      <alignment horizontal="right" vertical="center" wrapText="1"/>
    </xf>
    <xf numFmtId="41" fontId="41" fillId="0" borderId="28" xfId="1" applyFont="1" applyBorder="1" applyAlignment="1">
      <alignment horizontal="right" vertical="center" wrapText="1"/>
    </xf>
    <xf numFmtId="41" fontId="3" fillId="0" borderId="27" xfId="1" applyFont="1" applyBorder="1" applyAlignment="1">
      <alignment horizontal="right" vertical="center" wrapText="1"/>
    </xf>
    <xf numFmtId="41" fontId="3" fillId="0" borderId="28" xfId="1" applyFont="1" applyBorder="1" applyAlignment="1">
      <alignment horizontal="right" vertical="center" wrapText="1"/>
    </xf>
    <xf numFmtId="41" fontId="3" fillId="0" borderId="8" xfId="1" applyFont="1" applyBorder="1" applyAlignment="1">
      <alignment horizontal="right" vertical="center" wrapText="1"/>
    </xf>
    <xf numFmtId="0" fontId="7" fillId="0" borderId="31" xfId="0" applyFont="1" applyBorder="1" applyAlignment="1">
      <alignment horizontal="justify" vertical="center" wrapText="1"/>
    </xf>
    <xf numFmtId="41" fontId="41" fillId="0" borderId="8" xfId="1" applyFont="1" applyBorder="1" applyAlignment="1">
      <alignment horizontal="right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0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41" fontId="5" fillId="0" borderId="27" xfId="1" applyFont="1" applyBorder="1" applyAlignment="1">
      <alignment horizontal="center" vertical="center" wrapText="1"/>
    </xf>
    <xf numFmtId="41" fontId="5" fillId="0" borderId="8" xfId="1" applyFont="1" applyBorder="1" applyAlignment="1">
      <alignment horizontal="center" vertical="center" wrapText="1"/>
    </xf>
    <xf numFmtId="41" fontId="3" fillId="0" borderId="27" xfId="1" applyFont="1" applyBorder="1" applyAlignment="1">
      <alignment horizontal="center" vertical="center" wrapText="1"/>
    </xf>
    <xf numFmtId="41" fontId="3" fillId="0" borderId="8" xfId="1" applyFont="1" applyBorder="1" applyAlignment="1">
      <alignment horizontal="center" vertical="center" wrapText="1"/>
    </xf>
    <xf numFmtId="41" fontId="5" fillId="0" borderId="14" xfId="1" applyFont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495300</xdr:colOff>
      <xdr:row>21</xdr:row>
      <xdr:rowOff>38100</xdr:rowOff>
    </xdr:from>
    <xdr:to>
      <xdr:col>11</xdr:col>
      <xdr:colOff>209550</xdr:colOff>
      <xdr:row>27</xdr:row>
      <xdr:rowOff>28575</xdr:rowOff>
    </xdr:to>
    <xdr:pic>
      <xdr:nvPicPr>
        <xdr:cNvPr id="5" name="_x237596368" descr="EMB00004bb4113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4457700"/>
          <a:ext cx="108585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333375</xdr:colOff>
      <xdr:row>20</xdr:row>
      <xdr:rowOff>152399</xdr:rowOff>
    </xdr:from>
    <xdr:ext cx="6010275" cy="1466851"/>
    <xdr:sp macro="" textlink="">
      <xdr:nvSpPr>
        <xdr:cNvPr id="3" name="TextBox 2"/>
        <xdr:cNvSpPr txBox="1"/>
      </xdr:nvSpPr>
      <xdr:spPr>
        <a:xfrm>
          <a:off x="1704975" y="4400549"/>
          <a:ext cx="6010275" cy="1466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  <a:p>
          <a:pPr algn="ctr"/>
          <a:r>
            <a:rPr lang="ko-KR" altLang="en-US" sz="2400" b="1">
              <a:latin typeface="바탕체" panose="02030609000101010101" pitchFamily="17" charset="-127"/>
              <a:ea typeface="바탕체" panose="02030609000101010101" pitchFamily="17" charset="-127"/>
            </a:rPr>
            <a:t>    포  항  제  철  유  치  원 장</a:t>
          </a:r>
          <a:r>
            <a:rPr lang="en-US" altLang="ko-KR" sz="2400" b="1">
              <a:latin typeface="바탕체" panose="02030609000101010101" pitchFamily="17" charset="-127"/>
              <a:ea typeface="바탕체" panose="02030609000101010101" pitchFamily="17" charset="-127"/>
            </a:rPr>
            <a:t>(</a:t>
          </a:r>
          <a:r>
            <a:rPr lang="ko-KR" altLang="en-US" sz="2400" b="1">
              <a:latin typeface="바탕체" panose="02030609000101010101" pitchFamily="17" charset="-127"/>
              <a:ea typeface="바탕체" panose="02030609000101010101" pitchFamily="17" charset="-127"/>
            </a:rPr>
            <a:t>직인</a:t>
          </a:r>
          <a:r>
            <a:rPr lang="en-US" altLang="ko-KR" sz="2400" b="1">
              <a:latin typeface="바탕체" panose="02030609000101010101" pitchFamily="17" charset="-127"/>
              <a:ea typeface="바탕체" panose="02030609000101010101" pitchFamily="17" charset="-127"/>
            </a:rPr>
            <a:t>)</a:t>
          </a:r>
          <a:r>
            <a:rPr lang="ko-KR" altLang="en-US" sz="2400"/>
            <a:t> </a:t>
          </a:r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  <a:p>
          <a:pPr algn="ctr"/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3"/>
  <sheetViews>
    <sheetView tabSelected="1" zoomScaleNormal="100" workbookViewId="0">
      <selection activeCell="Q23" sqref="Q23"/>
    </sheetView>
  </sheetViews>
  <sheetFormatPr defaultRowHeight="13.5"/>
  <cols>
    <col min="1" max="16384" width="9" style="57"/>
  </cols>
  <sheetData>
    <row r="3" spans="1:14" ht="16.5">
      <c r="A3" s="60"/>
    </row>
    <row r="7" spans="1:14" ht="27">
      <c r="A7" s="194" t="s">
        <v>225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</row>
    <row r="9" spans="1:14" ht="31.5">
      <c r="A9" s="195" t="s">
        <v>128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</row>
    <row r="10" spans="1:14" ht="25.5">
      <c r="A10" s="196"/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</row>
    <row r="11" spans="1:14">
      <c r="A11" s="61"/>
    </row>
    <row r="12" spans="1:14">
      <c r="A12" s="61"/>
    </row>
    <row r="13" spans="1:14">
      <c r="A13" s="61"/>
    </row>
    <row r="14" spans="1:14">
      <c r="A14" s="61"/>
    </row>
    <row r="15" spans="1:14" ht="31.5">
      <c r="A15" s="197" t="s">
        <v>226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</row>
    <row r="23" spans="11:11" ht="16.5">
      <c r="K23"/>
    </row>
  </sheetData>
  <mergeCells count="4">
    <mergeCell ref="A7:N7"/>
    <mergeCell ref="A9:N9"/>
    <mergeCell ref="A10:N10"/>
    <mergeCell ref="A15:N15"/>
  </mergeCells>
  <phoneticPr fontId="1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6" sqref="B6"/>
    </sheetView>
  </sheetViews>
  <sheetFormatPr defaultRowHeight="13.5"/>
  <cols>
    <col min="1" max="1" width="16" style="57" customWidth="1"/>
    <col min="2" max="2" width="18.75" style="57" customWidth="1"/>
    <col min="3" max="4" width="18" style="57" customWidth="1"/>
    <col min="5" max="5" width="18.125" style="57" customWidth="1"/>
    <col min="6" max="6" width="18" style="57" customWidth="1"/>
    <col min="7" max="256" width="9" style="57"/>
    <col min="257" max="257" width="16" style="57" customWidth="1"/>
    <col min="258" max="258" width="18.75" style="57" customWidth="1"/>
    <col min="259" max="260" width="18" style="57" customWidth="1"/>
    <col min="261" max="261" width="18.125" style="57" customWidth="1"/>
    <col min="262" max="262" width="18" style="57" customWidth="1"/>
    <col min="263" max="512" width="9" style="57"/>
    <col min="513" max="513" width="16" style="57" customWidth="1"/>
    <col min="514" max="514" width="18.75" style="57" customWidth="1"/>
    <col min="515" max="516" width="18" style="57" customWidth="1"/>
    <col min="517" max="517" width="18.125" style="57" customWidth="1"/>
    <col min="518" max="518" width="18" style="57" customWidth="1"/>
    <col min="519" max="768" width="9" style="57"/>
    <col min="769" max="769" width="16" style="57" customWidth="1"/>
    <col min="770" max="770" width="18.75" style="57" customWidth="1"/>
    <col min="771" max="772" width="18" style="57" customWidth="1"/>
    <col min="773" max="773" width="18.125" style="57" customWidth="1"/>
    <col min="774" max="774" width="18" style="57" customWidth="1"/>
    <col min="775" max="1024" width="9" style="57"/>
    <col min="1025" max="1025" width="16" style="57" customWidth="1"/>
    <col min="1026" max="1026" width="18.75" style="57" customWidth="1"/>
    <col min="1027" max="1028" width="18" style="57" customWidth="1"/>
    <col min="1029" max="1029" width="18.125" style="57" customWidth="1"/>
    <col min="1030" max="1030" width="18" style="57" customWidth="1"/>
    <col min="1031" max="1280" width="9" style="57"/>
    <col min="1281" max="1281" width="16" style="57" customWidth="1"/>
    <col min="1282" max="1282" width="18.75" style="57" customWidth="1"/>
    <col min="1283" max="1284" width="18" style="57" customWidth="1"/>
    <col min="1285" max="1285" width="18.125" style="57" customWidth="1"/>
    <col min="1286" max="1286" width="18" style="57" customWidth="1"/>
    <col min="1287" max="1536" width="9" style="57"/>
    <col min="1537" max="1537" width="16" style="57" customWidth="1"/>
    <col min="1538" max="1538" width="18.75" style="57" customWidth="1"/>
    <col min="1539" max="1540" width="18" style="57" customWidth="1"/>
    <col min="1541" max="1541" width="18.125" style="57" customWidth="1"/>
    <col min="1542" max="1542" width="18" style="57" customWidth="1"/>
    <col min="1543" max="1792" width="9" style="57"/>
    <col min="1793" max="1793" width="16" style="57" customWidth="1"/>
    <col min="1794" max="1794" width="18.75" style="57" customWidth="1"/>
    <col min="1795" max="1796" width="18" style="57" customWidth="1"/>
    <col min="1797" max="1797" width="18.125" style="57" customWidth="1"/>
    <col min="1798" max="1798" width="18" style="57" customWidth="1"/>
    <col min="1799" max="2048" width="9" style="57"/>
    <col min="2049" max="2049" width="16" style="57" customWidth="1"/>
    <col min="2050" max="2050" width="18.75" style="57" customWidth="1"/>
    <col min="2051" max="2052" width="18" style="57" customWidth="1"/>
    <col min="2053" max="2053" width="18.125" style="57" customWidth="1"/>
    <col min="2054" max="2054" width="18" style="57" customWidth="1"/>
    <col min="2055" max="2304" width="9" style="57"/>
    <col min="2305" max="2305" width="16" style="57" customWidth="1"/>
    <col min="2306" max="2306" width="18.75" style="57" customWidth="1"/>
    <col min="2307" max="2308" width="18" style="57" customWidth="1"/>
    <col min="2309" max="2309" width="18.125" style="57" customWidth="1"/>
    <col min="2310" max="2310" width="18" style="57" customWidth="1"/>
    <col min="2311" max="2560" width="9" style="57"/>
    <col min="2561" max="2561" width="16" style="57" customWidth="1"/>
    <col min="2562" max="2562" width="18.75" style="57" customWidth="1"/>
    <col min="2563" max="2564" width="18" style="57" customWidth="1"/>
    <col min="2565" max="2565" width="18.125" style="57" customWidth="1"/>
    <col min="2566" max="2566" width="18" style="57" customWidth="1"/>
    <col min="2567" max="2816" width="9" style="57"/>
    <col min="2817" max="2817" width="16" style="57" customWidth="1"/>
    <col min="2818" max="2818" width="18.75" style="57" customWidth="1"/>
    <col min="2819" max="2820" width="18" style="57" customWidth="1"/>
    <col min="2821" max="2821" width="18.125" style="57" customWidth="1"/>
    <col min="2822" max="2822" width="18" style="57" customWidth="1"/>
    <col min="2823" max="3072" width="9" style="57"/>
    <col min="3073" max="3073" width="16" style="57" customWidth="1"/>
    <col min="3074" max="3074" width="18.75" style="57" customWidth="1"/>
    <col min="3075" max="3076" width="18" style="57" customWidth="1"/>
    <col min="3077" max="3077" width="18.125" style="57" customWidth="1"/>
    <col min="3078" max="3078" width="18" style="57" customWidth="1"/>
    <col min="3079" max="3328" width="9" style="57"/>
    <col min="3329" max="3329" width="16" style="57" customWidth="1"/>
    <col min="3330" max="3330" width="18.75" style="57" customWidth="1"/>
    <col min="3331" max="3332" width="18" style="57" customWidth="1"/>
    <col min="3333" max="3333" width="18.125" style="57" customWidth="1"/>
    <col min="3334" max="3334" width="18" style="57" customWidth="1"/>
    <col min="3335" max="3584" width="9" style="57"/>
    <col min="3585" max="3585" width="16" style="57" customWidth="1"/>
    <col min="3586" max="3586" width="18.75" style="57" customWidth="1"/>
    <col min="3587" max="3588" width="18" style="57" customWidth="1"/>
    <col min="3589" max="3589" width="18.125" style="57" customWidth="1"/>
    <col min="3590" max="3590" width="18" style="57" customWidth="1"/>
    <col min="3591" max="3840" width="9" style="57"/>
    <col min="3841" max="3841" width="16" style="57" customWidth="1"/>
    <col min="3842" max="3842" width="18.75" style="57" customWidth="1"/>
    <col min="3843" max="3844" width="18" style="57" customWidth="1"/>
    <col min="3845" max="3845" width="18.125" style="57" customWidth="1"/>
    <col min="3846" max="3846" width="18" style="57" customWidth="1"/>
    <col min="3847" max="4096" width="9" style="57"/>
    <col min="4097" max="4097" width="16" style="57" customWidth="1"/>
    <col min="4098" max="4098" width="18.75" style="57" customWidth="1"/>
    <col min="4099" max="4100" width="18" style="57" customWidth="1"/>
    <col min="4101" max="4101" width="18.125" style="57" customWidth="1"/>
    <col min="4102" max="4102" width="18" style="57" customWidth="1"/>
    <col min="4103" max="4352" width="9" style="57"/>
    <col min="4353" max="4353" width="16" style="57" customWidth="1"/>
    <col min="4354" max="4354" width="18.75" style="57" customWidth="1"/>
    <col min="4355" max="4356" width="18" style="57" customWidth="1"/>
    <col min="4357" max="4357" width="18.125" style="57" customWidth="1"/>
    <col min="4358" max="4358" width="18" style="57" customWidth="1"/>
    <col min="4359" max="4608" width="9" style="57"/>
    <col min="4609" max="4609" width="16" style="57" customWidth="1"/>
    <col min="4610" max="4610" width="18.75" style="57" customWidth="1"/>
    <col min="4611" max="4612" width="18" style="57" customWidth="1"/>
    <col min="4613" max="4613" width="18.125" style="57" customWidth="1"/>
    <col min="4614" max="4614" width="18" style="57" customWidth="1"/>
    <col min="4615" max="4864" width="9" style="57"/>
    <col min="4865" max="4865" width="16" style="57" customWidth="1"/>
    <col min="4866" max="4866" width="18.75" style="57" customWidth="1"/>
    <col min="4867" max="4868" width="18" style="57" customWidth="1"/>
    <col min="4869" max="4869" width="18.125" style="57" customWidth="1"/>
    <col min="4870" max="4870" width="18" style="57" customWidth="1"/>
    <col min="4871" max="5120" width="9" style="57"/>
    <col min="5121" max="5121" width="16" style="57" customWidth="1"/>
    <col min="5122" max="5122" width="18.75" style="57" customWidth="1"/>
    <col min="5123" max="5124" width="18" style="57" customWidth="1"/>
    <col min="5125" max="5125" width="18.125" style="57" customWidth="1"/>
    <col min="5126" max="5126" width="18" style="57" customWidth="1"/>
    <col min="5127" max="5376" width="9" style="57"/>
    <col min="5377" max="5377" width="16" style="57" customWidth="1"/>
    <col min="5378" max="5378" width="18.75" style="57" customWidth="1"/>
    <col min="5379" max="5380" width="18" style="57" customWidth="1"/>
    <col min="5381" max="5381" width="18.125" style="57" customWidth="1"/>
    <col min="5382" max="5382" width="18" style="57" customWidth="1"/>
    <col min="5383" max="5632" width="9" style="57"/>
    <col min="5633" max="5633" width="16" style="57" customWidth="1"/>
    <col min="5634" max="5634" width="18.75" style="57" customWidth="1"/>
    <col min="5635" max="5636" width="18" style="57" customWidth="1"/>
    <col min="5637" max="5637" width="18.125" style="57" customWidth="1"/>
    <col min="5638" max="5638" width="18" style="57" customWidth="1"/>
    <col min="5639" max="5888" width="9" style="57"/>
    <col min="5889" max="5889" width="16" style="57" customWidth="1"/>
    <col min="5890" max="5890" width="18.75" style="57" customWidth="1"/>
    <col min="5891" max="5892" width="18" style="57" customWidth="1"/>
    <col min="5893" max="5893" width="18.125" style="57" customWidth="1"/>
    <col min="5894" max="5894" width="18" style="57" customWidth="1"/>
    <col min="5895" max="6144" width="9" style="57"/>
    <col min="6145" max="6145" width="16" style="57" customWidth="1"/>
    <col min="6146" max="6146" width="18.75" style="57" customWidth="1"/>
    <col min="6147" max="6148" width="18" style="57" customWidth="1"/>
    <col min="6149" max="6149" width="18.125" style="57" customWidth="1"/>
    <col min="6150" max="6150" width="18" style="57" customWidth="1"/>
    <col min="6151" max="6400" width="9" style="57"/>
    <col min="6401" max="6401" width="16" style="57" customWidth="1"/>
    <col min="6402" max="6402" width="18.75" style="57" customWidth="1"/>
    <col min="6403" max="6404" width="18" style="57" customWidth="1"/>
    <col min="6405" max="6405" width="18.125" style="57" customWidth="1"/>
    <col min="6406" max="6406" width="18" style="57" customWidth="1"/>
    <col min="6407" max="6656" width="9" style="57"/>
    <col min="6657" max="6657" width="16" style="57" customWidth="1"/>
    <col min="6658" max="6658" width="18.75" style="57" customWidth="1"/>
    <col min="6659" max="6660" width="18" style="57" customWidth="1"/>
    <col min="6661" max="6661" width="18.125" style="57" customWidth="1"/>
    <col min="6662" max="6662" width="18" style="57" customWidth="1"/>
    <col min="6663" max="6912" width="9" style="57"/>
    <col min="6913" max="6913" width="16" style="57" customWidth="1"/>
    <col min="6914" max="6914" width="18.75" style="57" customWidth="1"/>
    <col min="6915" max="6916" width="18" style="57" customWidth="1"/>
    <col min="6917" max="6917" width="18.125" style="57" customWidth="1"/>
    <col min="6918" max="6918" width="18" style="57" customWidth="1"/>
    <col min="6919" max="7168" width="9" style="57"/>
    <col min="7169" max="7169" width="16" style="57" customWidth="1"/>
    <col min="7170" max="7170" width="18.75" style="57" customWidth="1"/>
    <col min="7171" max="7172" width="18" style="57" customWidth="1"/>
    <col min="7173" max="7173" width="18.125" style="57" customWidth="1"/>
    <col min="7174" max="7174" width="18" style="57" customWidth="1"/>
    <col min="7175" max="7424" width="9" style="57"/>
    <col min="7425" max="7425" width="16" style="57" customWidth="1"/>
    <col min="7426" max="7426" width="18.75" style="57" customWidth="1"/>
    <col min="7427" max="7428" width="18" style="57" customWidth="1"/>
    <col min="7429" max="7429" width="18.125" style="57" customWidth="1"/>
    <col min="7430" max="7430" width="18" style="57" customWidth="1"/>
    <col min="7431" max="7680" width="9" style="57"/>
    <col min="7681" max="7681" width="16" style="57" customWidth="1"/>
    <col min="7682" max="7682" width="18.75" style="57" customWidth="1"/>
    <col min="7683" max="7684" width="18" style="57" customWidth="1"/>
    <col min="7685" max="7685" width="18.125" style="57" customWidth="1"/>
    <col min="7686" max="7686" width="18" style="57" customWidth="1"/>
    <col min="7687" max="7936" width="9" style="57"/>
    <col min="7937" max="7937" width="16" style="57" customWidth="1"/>
    <col min="7938" max="7938" width="18.75" style="57" customWidth="1"/>
    <col min="7939" max="7940" width="18" style="57" customWidth="1"/>
    <col min="7941" max="7941" width="18.125" style="57" customWidth="1"/>
    <col min="7942" max="7942" width="18" style="57" customWidth="1"/>
    <col min="7943" max="8192" width="9" style="57"/>
    <col min="8193" max="8193" width="16" style="57" customWidth="1"/>
    <col min="8194" max="8194" width="18.75" style="57" customWidth="1"/>
    <col min="8195" max="8196" width="18" style="57" customWidth="1"/>
    <col min="8197" max="8197" width="18.125" style="57" customWidth="1"/>
    <col min="8198" max="8198" width="18" style="57" customWidth="1"/>
    <col min="8199" max="8448" width="9" style="57"/>
    <col min="8449" max="8449" width="16" style="57" customWidth="1"/>
    <col min="8450" max="8450" width="18.75" style="57" customWidth="1"/>
    <col min="8451" max="8452" width="18" style="57" customWidth="1"/>
    <col min="8453" max="8453" width="18.125" style="57" customWidth="1"/>
    <col min="8454" max="8454" width="18" style="57" customWidth="1"/>
    <col min="8455" max="8704" width="9" style="57"/>
    <col min="8705" max="8705" width="16" style="57" customWidth="1"/>
    <col min="8706" max="8706" width="18.75" style="57" customWidth="1"/>
    <col min="8707" max="8708" width="18" style="57" customWidth="1"/>
    <col min="8709" max="8709" width="18.125" style="57" customWidth="1"/>
    <col min="8710" max="8710" width="18" style="57" customWidth="1"/>
    <col min="8711" max="8960" width="9" style="57"/>
    <col min="8961" max="8961" width="16" style="57" customWidth="1"/>
    <col min="8962" max="8962" width="18.75" style="57" customWidth="1"/>
    <col min="8963" max="8964" width="18" style="57" customWidth="1"/>
    <col min="8965" max="8965" width="18.125" style="57" customWidth="1"/>
    <col min="8966" max="8966" width="18" style="57" customWidth="1"/>
    <col min="8967" max="9216" width="9" style="57"/>
    <col min="9217" max="9217" width="16" style="57" customWidth="1"/>
    <col min="9218" max="9218" width="18.75" style="57" customWidth="1"/>
    <col min="9219" max="9220" width="18" style="57" customWidth="1"/>
    <col min="9221" max="9221" width="18.125" style="57" customWidth="1"/>
    <col min="9222" max="9222" width="18" style="57" customWidth="1"/>
    <col min="9223" max="9472" width="9" style="57"/>
    <col min="9473" max="9473" width="16" style="57" customWidth="1"/>
    <col min="9474" max="9474" width="18.75" style="57" customWidth="1"/>
    <col min="9475" max="9476" width="18" style="57" customWidth="1"/>
    <col min="9477" max="9477" width="18.125" style="57" customWidth="1"/>
    <col min="9478" max="9478" width="18" style="57" customWidth="1"/>
    <col min="9479" max="9728" width="9" style="57"/>
    <col min="9729" max="9729" width="16" style="57" customWidth="1"/>
    <col min="9730" max="9730" width="18.75" style="57" customWidth="1"/>
    <col min="9731" max="9732" width="18" style="57" customWidth="1"/>
    <col min="9733" max="9733" width="18.125" style="57" customWidth="1"/>
    <col min="9734" max="9734" width="18" style="57" customWidth="1"/>
    <col min="9735" max="9984" width="9" style="57"/>
    <col min="9985" max="9985" width="16" style="57" customWidth="1"/>
    <col min="9986" max="9986" width="18.75" style="57" customWidth="1"/>
    <col min="9987" max="9988" width="18" style="57" customWidth="1"/>
    <col min="9989" max="9989" width="18.125" style="57" customWidth="1"/>
    <col min="9990" max="9990" width="18" style="57" customWidth="1"/>
    <col min="9991" max="10240" width="9" style="57"/>
    <col min="10241" max="10241" width="16" style="57" customWidth="1"/>
    <col min="10242" max="10242" width="18.75" style="57" customWidth="1"/>
    <col min="10243" max="10244" width="18" style="57" customWidth="1"/>
    <col min="10245" max="10245" width="18.125" style="57" customWidth="1"/>
    <col min="10246" max="10246" width="18" style="57" customWidth="1"/>
    <col min="10247" max="10496" width="9" style="57"/>
    <col min="10497" max="10497" width="16" style="57" customWidth="1"/>
    <col min="10498" max="10498" width="18.75" style="57" customWidth="1"/>
    <col min="10499" max="10500" width="18" style="57" customWidth="1"/>
    <col min="10501" max="10501" width="18.125" style="57" customWidth="1"/>
    <col min="10502" max="10502" width="18" style="57" customWidth="1"/>
    <col min="10503" max="10752" width="9" style="57"/>
    <col min="10753" max="10753" width="16" style="57" customWidth="1"/>
    <col min="10754" max="10754" width="18.75" style="57" customWidth="1"/>
    <col min="10755" max="10756" width="18" style="57" customWidth="1"/>
    <col min="10757" max="10757" width="18.125" style="57" customWidth="1"/>
    <col min="10758" max="10758" width="18" style="57" customWidth="1"/>
    <col min="10759" max="11008" width="9" style="57"/>
    <col min="11009" max="11009" width="16" style="57" customWidth="1"/>
    <col min="11010" max="11010" width="18.75" style="57" customWidth="1"/>
    <col min="11011" max="11012" width="18" style="57" customWidth="1"/>
    <col min="11013" max="11013" width="18.125" style="57" customWidth="1"/>
    <col min="11014" max="11014" width="18" style="57" customWidth="1"/>
    <col min="11015" max="11264" width="9" style="57"/>
    <col min="11265" max="11265" width="16" style="57" customWidth="1"/>
    <col min="11266" max="11266" width="18.75" style="57" customWidth="1"/>
    <col min="11267" max="11268" width="18" style="57" customWidth="1"/>
    <col min="11269" max="11269" width="18.125" style="57" customWidth="1"/>
    <col min="11270" max="11270" width="18" style="57" customWidth="1"/>
    <col min="11271" max="11520" width="9" style="57"/>
    <col min="11521" max="11521" width="16" style="57" customWidth="1"/>
    <col min="11522" max="11522" width="18.75" style="57" customWidth="1"/>
    <col min="11523" max="11524" width="18" style="57" customWidth="1"/>
    <col min="11525" max="11525" width="18.125" style="57" customWidth="1"/>
    <col min="11526" max="11526" width="18" style="57" customWidth="1"/>
    <col min="11527" max="11776" width="9" style="57"/>
    <col min="11777" max="11777" width="16" style="57" customWidth="1"/>
    <col min="11778" max="11778" width="18.75" style="57" customWidth="1"/>
    <col min="11779" max="11780" width="18" style="57" customWidth="1"/>
    <col min="11781" max="11781" width="18.125" style="57" customWidth="1"/>
    <col min="11782" max="11782" width="18" style="57" customWidth="1"/>
    <col min="11783" max="12032" width="9" style="57"/>
    <col min="12033" max="12033" width="16" style="57" customWidth="1"/>
    <col min="12034" max="12034" width="18.75" style="57" customWidth="1"/>
    <col min="12035" max="12036" width="18" style="57" customWidth="1"/>
    <col min="12037" max="12037" width="18.125" style="57" customWidth="1"/>
    <col min="12038" max="12038" width="18" style="57" customWidth="1"/>
    <col min="12039" max="12288" width="9" style="57"/>
    <col min="12289" max="12289" width="16" style="57" customWidth="1"/>
    <col min="12290" max="12290" width="18.75" style="57" customWidth="1"/>
    <col min="12291" max="12292" width="18" style="57" customWidth="1"/>
    <col min="12293" max="12293" width="18.125" style="57" customWidth="1"/>
    <col min="12294" max="12294" width="18" style="57" customWidth="1"/>
    <col min="12295" max="12544" width="9" style="57"/>
    <col min="12545" max="12545" width="16" style="57" customWidth="1"/>
    <col min="12546" max="12546" width="18.75" style="57" customWidth="1"/>
    <col min="12547" max="12548" width="18" style="57" customWidth="1"/>
    <col min="12549" max="12549" width="18.125" style="57" customWidth="1"/>
    <col min="12550" max="12550" width="18" style="57" customWidth="1"/>
    <col min="12551" max="12800" width="9" style="57"/>
    <col min="12801" max="12801" width="16" style="57" customWidth="1"/>
    <col min="12802" max="12802" width="18.75" style="57" customWidth="1"/>
    <col min="12803" max="12804" width="18" style="57" customWidth="1"/>
    <col min="12805" max="12805" width="18.125" style="57" customWidth="1"/>
    <col min="12806" max="12806" width="18" style="57" customWidth="1"/>
    <col min="12807" max="13056" width="9" style="57"/>
    <col min="13057" max="13057" width="16" style="57" customWidth="1"/>
    <col min="13058" max="13058" width="18.75" style="57" customWidth="1"/>
    <col min="13059" max="13060" width="18" style="57" customWidth="1"/>
    <col min="13061" max="13061" width="18.125" style="57" customWidth="1"/>
    <col min="13062" max="13062" width="18" style="57" customWidth="1"/>
    <col min="13063" max="13312" width="9" style="57"/>
    <col min="13313" max="13313" width="16" style="57" customWidth="1"/>
    <col min="13314" max="13314" width="18.75" style="57" customWidth="1"/>
    <col min="13315" max="13316" width="18" style="57" customWidth="1"/>
    <col min="13317" max="13317" width="18.125" style="57" customWidth="1"/>
    <col min="13318" max="13318" width="18" style="57" customWidth="1"/>
    <col min="13319" max="13568" width="9" style="57"/>
    <col min="13569" max="13569" width="16" style="57" customWidth="1"/>
    <col min="13570" max="13570" width="18.75" style="57" customWidth="1"/>
    <col min="13571" max="13572" width="18" style="57" customWidth="1"/>
    <col min="13573" max="13573" width="18.125" style="57" customWidth="1"/>
    <col min="13574" max="13574" width="18" style="57" customWidth="1"/>
    <col min="13575" max="13824" width="9" style="57"/>
    <col min="13825" max="13825" width="16" style="57" customWidth="1"/>
    <col min="13826" max="13826" width="18.75" style="57" customWidth="1"/>
    <col min="13827" max="13828" width="18" style="57" customWidth="1"/>
    <col min="13829" max="13829" width="18.125" style="57" customWidth="1"/>
    <col min="13830" max="13830" width="18" style="57" customWidth="1"/>
    <col min="13831" max="14080" width="9" style="57"/>
    <col min="14081" max="14081" width="16" style="57" customWidth="1"/>
    <col min="14082" max="14082" width="18.75" style="57" customWidth="1"/>
    <col min="14083" max="14084" width="18" style="57" customWidth="1"/>
    <col min="14085" max="14085" width="18.125" style="57" customWidth="1"/>
    <col min="14086" max="14086" width="18" style="57" customWidth="1"/>
    <col min="14087" max="14336" width="9" style="57"/>
    <col min="14337" max="14337" width="16" style="57" customWidth="1"/>
    <col min="14338" max="14338" width="18.75" style="57" customWidth="1"/>
    <col min="14339" max="14340" width="18" style="57" customWidth="1"/>
    <col min="14341" max="14341" width="18.125" style="57" customWidth="1"/>
    <col min="14342" max="14342" width="18" style="57" customWidth="1"/>
    <col min="14343" max="14592" width="9" style="57"/>
    <col min="14593" max="14593" width="16" style="57" customWidth="1"/>
    <col min="14594" max="14594" width="18.75" style="57" customWidth="1"/>
    <col min="14595" max="14596" width="18" style="57" customWidth="1"/>
    <col min="14597" max="14597" width="18.125" style="57" customWidth="1"/>
    <col min="14598" max="14598" width="18" style="57" customWidth="1"/>
    <col min="14599" max="14848" width="9" style="57"/>
    <col min="14849" max="14849" width="16" style="57" customWidth="1"/>
    <col min="14850" max="14850" width="18.75" style="57" customWidth="1"/>
    <col min="14851" max="14852" width="18" style="57" customWidth="1"/>
    <col min="14853" max="14853" width="18.125" style="57" customWidth="1"/>
    <col min="14854" max="14854" width="18" style="57" customWidth="1"/>
    <col min="14855" max="15104" width="9" style="57"/>
    <col min="15105" max="15105" width="16" style="57" customWidth="1"/>
    <col min="15106" max="15106" width="18.75" style="57" customWidth="1"/>
    <col min="15107" max="15108" width="18" style="57" customWidth="1"/>
    <col min="15109" max="15109" width="18.125" style="57" customWidth="1"/>
    <col min="15110" max="15110" width="18" style="57" customWidth="1"/>
    <col min="15111" max="15360" width="9" style="57"/>
    <col min="15361" max="15361" width="16" style="57" customWidth="1"/>
    <col min="15362" max="15362" width="18.75" style="57" customWidth="1"/>
    <col min="15363" max="15364" width="18" style="57" customWidth="1"/>
    <col min="15365" max="15365" width="18.125" style="57" customWidth="1"/>
    <col min="15366" max="15366" width="18" style="57" customWidth="1"/>
    <col min="15367" max="15616" width="9" style="57"/>
    <col min="15617" max="15617" width="16" style="57" customWidth="1"/>
    <col min="15618" max="15618" width="18.75" style="57" customWidth="1"/>
    <col min="15619" max="15620" width="18" style="57" customWidth="1"/>
    <col min="15621" max="15621" width="18.125" style="57" customWidth="1"/>
    <col min="15622" max="15622" width="18" style="57" customWidth="1"/>
    <col min="15623" max="15872" width="9" style="57"/>
    <col min="15873" max="15873" width="16" style="57" customWidth="1"/>
    <col min="15874" max="15874" width="18.75" style="57" customWidth="1"/>
    <col min="15875" max="15876" width="18" style="57" customWidth="1"/>
    <col min="15877" max="15877" width="18.125" style="57" customWidth="1"/>
    <col min="15878" max="15878" width="18" style="57" customWidth="1"/>
    <col min="15879" max="16128" width="9" style="57"/>
    <col min="16129" max="16129" width="16" style="57" customWidth="1"/>
    <col min="16130" max="16130" width="18.75" style="57" customWidth="1"/>
    <col min="16131" max="16132" width="18" style="57" customWidth="1"/>
    <col min="16133" max="16133" width="18.125" style="57" customWidth="1"/>
    <col min="16134" max="16134" width="18" style="57" customWidth="1"/>
    <col min="16135" max="16384" width="9" style="57"/>
  </cols>
  <sheetData>
    <row r="1" spans="1:7" ht="16.5">
      <c r="A1" s="56"/>
    </row>
    <row r="3" spans="1:7" ht="25.5">
      <c r="A3" s="198" t="s">
        <v>122</v>
      </c>
      <c r="B3" s="198"/>
      <c r="C3" s="198"/>
      <c r="D3" s="198"/>
      <c r="E3" s="198"/>
      <c r="F3" s="198"/>
    </row>
    <row r="4" spans="1:7" s="58" customFormat="1" ht="24.75" customHeight="1"/>
    <row r="5" spans="1:7" s="58" customFormat="1" ht="61.5" customHeight="1">
      <c r="A5" s="59" t="s">
        <v>123</v>
      </c>
      <c r="B5" s="199" t="s">
        <v>227</v>
      </c>
      <c r="C5" s="199"/>
      <c r="D5" s="199"/>
      <c r="E5" s="199"/>
      <c r="F5" s="199"/>
      <c r="G5" s="199"/>
    </row>
    <row r="6" spans="1:7" s="58" customFormat="1" ht="21" customHeight="1"/>
    <row r="7" spans="1:7" s="58" customFormat="1" ht="61.5" customHeight="1">
      <c r="A7" s="59" t="s">
        <v>124</v>
      </c>
      <c r="B7" s="199" t="s">
        <v>125</v>
      </c>
      <c r="C7" s="199"/>
      <c r="D7" s="199"/>
      <c r="E7" s="199"/>
      <c r="F7" s="199"/>
      <c r="G7" s="199"/>
    </row>
    <row r="8" spans="1:7" s="58" customFormat="1" ht="21" customHeight="1"/>
    <row r="9" spans="1:7" s="58" customFormat="1" ht="118.5" customHeight="1">
      <c r="A9" s="59" t="s">
        <v>126</v>
      </c>
      <c r="B9" s="199" t="s">
        <v>127</v>
      </c>
      <c r="C9" s="199"/>
      <c r="D9" s="199"/>
      <c r="E9" s="199"/>
      <c r="F9" s="199"/>
      <c r="G9" s="199"/>
    </row>
    <row r="10" spans="1:7" s="58" customFormat="1" ht="14.25"/>
    <row r="11" spans="1:7" s="58" customFormat="1" ht="14.25"/>
    <row r="12" spans="1:7" s="58" customFormat="1" ht="14.25"/>
    <row r="13" spans="1:7" s="58" customFormat="1" ht="14.25"/>
    <row r="14" spans="1:7" s="58" customFormat="1" ht="14.25"/>
    <row r="15" spans="1:7" s="58" customFormat="1" ht="14.25"/>
    <row r="16" spans="1:7" s="58" customFormat="1" ht="14.25"/>
    <row r="17" s="58" customFormat="1" ht="14.25"/>
  </sheetData>
  <mergeCells count="4">
    <mergeCell ref="A3:F3"/>
    <mergeCell ref="B5:G5"/>
    <mergeCell ref="B7:G7"/>
    <mergeCell ref="B9:G9"/>
  </mergeCells>
  <phoneticPr fontId="1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M17" sqref="M17"/>
    </sheetView>
  </sheetViews>
  <sheetFormatPr defaultRowHeight="13.5"/>
  <cols>
    <col min="1" max="9" width="12.375" style="57" customWidth="1"/>
    <col min="10" max="256" width="9" style="57"/>
    <col min="257" max="263" width="12.375" style="57" customWidth="1"/>
    <col min="264" max="512" width="9" style="57"/>
    <col min="513" max="519" width="12.375" style="57" customWidth="1"/>
    <col min="520" max="768" width="9" style="57"/>
    <col min="769" max="775" width="12.375" style="57" customWidth="1"/>
    <col min="776" max="1024" width="9" style="57"/>
    <col min="1025" max="1031" width="12.375" style="57" customWidth="1"/>
    <col min="1032" max="1280" width="9" style="57"/>
    <col min="1281" max="1287" width="12.375" style="57" customWidth="1"/>
    <col min="1288" max="1536" width="9" style="57"/>
    <col min="1537" max="1543" width="12.375" style="57" customWidth="1"/>
    <col min="1544" max="1792" width="9" style="57"/>
    <col min="1793" max="1799" width="12.375" style="57" customWidth="1"/>
    <col min="1800" max="2048" width="9" style="57"/>
    <col min="2049" max="2055" width="12.375" style="57" customWidth="1"/>
    <col min="2056" max="2304" width="9" style="57"/>
    <col min="2305" max="2311" width="12.375" style="57" customWidth="1"/>
    <col min="2312" max="2560" width="9" style="57"/>
    <col min="2561" max="2567" width="12.375" style="57" customWidth="1"/>
    <col min="2568" max="2816" width="9" style="57"/>
    <col min="2817" max="2823" width="12.375" style="57" customWidth="1"/>
    <col min="2824" max="3072" width="9" style="57"/>
    <col min="3073" max="3079" width="12.375" style="57" customWidth="1"/>
    <col min="3080" max="3328" width="9" style="57"/>
    <col min="3329" max="3335" width="12.375" style="57" customWidth="1"/>
    <col min="3336" max="3584" width="9" style="57"/>
    <col min="3585" max="3591" width="12.375" style="57" customWidth="1"/>
    <col min="3592" max="3840" width="9" style="57"/>
    <col min="3841" max="3847" width="12.375" style="57" customWidth="1"/>
    <col min="3848" max="4096" width="9" style="57"/>
    <col min="4097" max="4103" width="12.375" style="57" customWidth="1"/>
    <col min="4104" max="4352" width="9" style="57"/>
    <col min="4353" max="4359" width="12.375" style="57" customWidth="1"/>
    <col min="4360" max="4608" width="9" style="57"/>
    <col min="4609" max="4615" width="12.375" style="57" customWidth="1"/>
    <col min="4616" max="4864" width="9" style="57"/>
    <col min="4865" max="4871" width="12.375" style="57" customWidth="1"/>
    <col min="4872" max="5120" width="9" style="57"/>
    <col min="5121" max="5127" width="12.375" style="57" customWidth="1"/>
    <col min="5128" max="5376" width="9" style="57"/>
    <col min="5377" max="5383" width="12.375" style="57" customWidth="1"/>
    <col min="5384" max="5632" width="9" style="57"/>
    <col min="5633" max="5639" width="12.375" style="57" customWidth="1"/>
    <col min="5640" max="5888" width="9" style="57"/>
    <col min="5889" max="5895" width="12.375" style="57" customWidth="1"/>
    <col min="5896" max="6144" width="9" style="57"/>
    <col min="6145" max="6151" width="12.375" style="57" customWidth="1"/>
    <col min="6152" max="6400" width="9" style="57"/>
    <col min="6401" max="6407" width="12.375" style="57" customWidth="1"/>
    <col min="6408" max="6656" width="9" style="57"/>
    <col min="6657" max="6663" width="12.375" style="57" customWidth="1"/>
    <col min="6664" max="6912" width="9" style="57"/>
    <col min="6913" max="6919" width="12.375" style="57" customWidth="1"/>
    <col min="6920" max="7168" width="9" style="57"/>
    <col min="7169" max="7175" width="12.375" style="57" customWidth="1"/>
    <col min="7176" max="7424" width="9" style="57"/>
    <col min="7425" max="7431" width="12.375" style="57" customWidth="1"/>
    <col min="7432" max="7680" width="9" style="57"/>
    <col min="7681" max="7687" width="12.375" style="57" customWidth="1"/>
    <col min="7688" max="7936" width="9" style="57"/>
    <col min="7937" max="7943" width="12.375" style="57" customWidth="1"/>
    <col min="7944" max="8192" width="9" style="57"/>
    <col min="8193" max="8199" width="12.375" style="57" customWidth="1"/>
    <col min="8200" max="8448" width="9" style="57"/>
    <col min="8449" max="8455" width="12.375" style="57" customWidth="1"/>
    <col min="8456" max="8704" width="9" style="57"/>
    <col min="8705" max="8711" width="12.375" style="57" customWidth="1"/>
    <col min="8712" max="8960" width="9" style="57"/>
    <col min="8961" max="8967" width="12.375" style="57" customWidth="1"/>
    <col min="8968" max="9216" width="9" style="57"/>
    <col min="9217" max="9223" width="12.375" style="57" customWidth="1"/>
    <col min="9224" max="9472" width="9" style="57"/>
    <col min="9473" max="9479" width="12.375" style="57" customWidth="1"/>
    <col min="9480" max="9728" width="9" style="57"/>
    <col min="9729" max="9735" width="12.375" style="57" customWidth="1"/>
    <col min="9736" max="9984" width="9" style="57"/>
    <col min="9985" max="9991" width="12.375" style="57" customWidth="1"/>
    <col min="9992" max="10240" width="9" style="57"/>
    <col min="10241" max="10247" width="12.375" style="57" customWidth="1"/>
    <col min="10248" max="10496" width="9" style="57"/>
    <col min="10497" max="10503" width="12.375" style="57" customWidth="1"/>
    <col min="10504" max="10752" width="9" style="57"/>
    <col min="10753" max="10759" width="12.375" style="57" customWidth="1"/>
    <col min="10760" max="11008" width="9" style="57"/>
    <col min="11009" max="11015" width="12.375" style="57" customWidth="1"/>
    <col min="11016" max="11264" width="9" style="57"/>
    <col min="11265" max="11271" width="12.375" style="57" customWidth="1"/>
    <col min="11272" max="11520" width="9" style="57"/>
    <col min="11521" max="11527" width="12.375" style="57" customWidth="1"/>
    <col min="11528" max="11776" width="9" style="57"/>
    <col min="11777" max="11783" width="12.375" style="57" customWidth="1"/>
    <col min="11784" max="12032" width="9" style="57"/>
    <col min="12033" max="12039" width="12.375" style="57" customWidth="1"/>
    <col min="12040" max="12288" width="9" style="57"/>
    <col min="12289" max="12295" width="12.375" style="57" customWidth="1"/>
    <col min="12296" max="12544" width="9" style="57"/>
    <col min="12545" max="12551" width="12.375" style="57" customWidth="1"/>
    <col min="12552" max="12800" width="9" style="57"/>
    <col min="12801" max="12807" width="12.375" style="57" customWidth="1"/>
    <col min="12808" max="13056" width="9" style="57"/>
    <col min="13057" max="13063" width="12.375" style="57" customWidth="1"/>
    <col min="13064" max="13312" width="9" style="57"/>
    <col min="13313" max="13319" width="12.375" style="57" customWidth="1"/>
    <col min="13320" max="13568" width="9" style="57"/>
    <col min="13569" max="13575" width="12.375" style="57" customWidth="1"/>
    <col min="13576" max="13824" width="9" style="57"/>
    <col min="13825" max="13831" width="12.375" style="57" customWidth="1"/>
    <col min="13832" max="14080" width="9" style="57"/>
    <col min="14081" max="14087" width="12.375" style="57" customWidth="1"/>
    <col min="14088" max="14336" width="9" style="57"/>
    <col min="14337" max="14343" width="12.375" style="57" customWidth="1"/>
    <col min="14344" max="14592" width="9" style="57"/>
    <col min="14593" max="14599" width="12.375" style="57" customWidth="1"/>
    <col min="14600" max="14848" width="9" style="57"/>
    <col min="14849" max="14855" width="12.375" style="57" customWidth="1"/>
    <col min="14856" max="15104" width="9" style="57"/>
    <col min="15105" max="15111" width="12.375" style="57" customWidth="1"/>
    <col min="15112" max="15360" width="9" style="57"/>
    <col min="15361" max="15367" width="12.375" style="57" customWidth="1"/>
    <col min="15368" max="15616" width="9" style="57"/>
    <col min="15617" max="15623" width="12.375" style="57" customWidth="1"/>
    <col min="15624" max="15872" width="9" style="57"/>
    <col min="15873" max="15879" width="12.375" style="57" customWidth="1"/>
    <col min="15880" max="16128" width="9" style="57"/>
    <col min="16129" max="16135" width="12.375" style="57" customWidth="1"/>
    <col min="16136" max="16384" width="9" style="57"/>
  </cols>
  <sheetData>
    <row r="1" spans="1:11" ht="26.25" customHeight="1">
      <c r="A1" s="205" t="s">
        <v>197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2" spans="1:11" ht="25.5" customHeight="1">
      <c r="A2" s="62"/>
      <c r="G2" s="63"/>
      <c r="K2" s="63" t="s">
        <v>228</v>
      </c>
    </row>
    <row r="3" spans="1:11" ht="32.25" customHeight="1" thickBot="1">
      <c r="A3" s="64" t="s">
        <v>139</v>
      </c>
    </row>
    <row r="4" spans="1:11" ht="32.25" customHeight="1">
      <c r="A4" s="222" t="s">
        <v>129</v>
      </c>
      <c r="B4" s="200" t="s">
        <v>130</v>
      </c>
      <c r="C4" s="214" t="s">
        <v>131</v>
      </c>
      <c r="D4" s="214"/>
      <c r="E4" s="214"/>
      <c r="F4" s="214"/>
      <c r="G4" s="214"/>
      <c r="H4" s="214"/>
      <c r="I4" s="214"/>
      <c r="J4" s="214"/>
      <c r="K4" s="209" t="s">
        <v>145</v>
      </c>
    </row>
    <row r="5" spans="1:11" ht="32.25" customHeight="1">
      <c r="A5" s="223"/>
      <c r="B5" s="201"/>
      <c r="C5" s="206" t="s">
        <v>146</v>
      </c>
      <c r="D5" s="206"/>
      <c r="E5" s="206"/>
      <c r="F5" s="206" t="s">
        <v>147</v>
      </c>
      <c r="G5" s="206"/>
      <c r="H5" s="206"/>
      <c r="I5" s="206"/>
      <c r="J5" s="207" t="s">
        <v>144</v>
      </c>
      <c r="K5" s="210"/>
    </row>
    <row r="6" spans="1:11" ht="32.25" customHeight="1" thickBot="1">
      <c r="A6" s="223"/>
      <c r="B6" s="202"/>
      <c r="C6" s="74" t="s">
        <v>140</v>
      </c>
      <c r="D6" s="75" t="s">
        <v>141</v>
      </c>
      <c r="E6" s="74" t="s">
        <v>142</v>
      </c>
      <c r="F6" s="75" t="s">
        <v>140</v>
      </c>
      <c r="G6" s="74" t="s">
        <v>141</v>
      </c>
      <c r="H6" s="70" t="s">
        <v>142</v>
      </c>
      <c r="I6" s="191" t="s">
        <v>143</v>
      </c>
      <c r="J6" s="208"/>
      <c r="K6" s="211"/>
    </row>
    <row r="7" spans="1:11" ht="32.25" customHeight="1" thickTop="1">
      <c r="A7" s="81" t="s">
        <v>132</v>
      </c>
      <c r="B7" s="65">
        <v>14</v>
      </c>
      <c r="C7" s="65">
        <v>3</v>
      </c>
      <c r="D7" s="73">
        <v>4</v>
      </c>
      <c r="E7" s="65">
        <v>5</v>
      </c>
      <c r="F7" s="76">
        <v>3</v>
      </c>
      <c r="G7" s="65">
        <v>4</v>
      </c>
      <c r="H7" s="77">
        <v>5</v>
      </c>
      <c r="I7" s="78" t="s">
        <v>148</v>
      </c>
      <c r="J7" s="78">
        <v>12</v>
      </c>
      <c r="K7" s="82"/>
    </row>
    <row r="8" spans="1:11" ht="32.25" customHeight="1">
      <c r="A8" s="219" t="s">
        <v>133</v>
      </c>
      <c r="B8" s="206">
        <v>420</v>
      </c>
      <c r="C8" s="67" t="s">
        <v>230</v>
      </c>
      <c r="D8" s="67" t="s">
        <v>232</v>
      </c>
      <c r="E8" s="67" t="s">
        <v>234</v>
      </c>
      <c r="F8" s="67" t="s">
        <v>222</v>
      </c>
      <c r="G8" s="67" t="s">
        <v>222</v>
      </c>
      <c r="H8" s="67" t="s">
        <v>222</v>
      </c>
      <c r="I8" s="68" t="s">
        <v>148</v>
      </c>
      <c r="J8" s="68">
        <v>135</v>
      </c>
      <c r="K8" s="83"/>
    </row>
    <row r="9" spans="1:11" ht="32.25" customHeight="1" thickBot="1">
      <c r="A9" s="220"/>
      <c r="B9" s="221"/>
      <c r="C9" s="84" t="s">
        <v>231</v>
      </c>
      <c r="D9" s="84" t="s">
        <v>233</v>
      </c>
      <c r="E9" s="84" t="s">
        <v>235</v>
      </c>
      <c r="F9" s="84" t="s">
        <v>222</v>
      </c>
      <c r="G9" s="84" t="s">
        <v>223</v>
      </c>
      <c r="H9" s="84" t="s">
        <v>224</v>
      </c>
      <c r="I9" s="85" t="s">
        <v>148</v>
      </c>
      <c r="J9" s="85">
        <v>120</v>
      </c>
      <c r="K9" s="86"/>
    </row>
    <row r="10" spans="1:11" ht="36.75" customHeight="1">
      <c r="A10" s="66"/>
    </row>
    <row r="11" spans="1:11" ht="32.25" customHeight="1" thickBot="1">
      <c r="A11" s="64" t="s">
        <v>134</v>
      </c>
    </row>
    <row r="12" spans="1:11" ht="32.25" customHeight="1">
      <c r="A12" s="212" t="s">
        <v>129</v>
      </c>
      <c r="B12" s="214" t="s">
        <v>135</v>
      </c>
      <c r="C12" s="214" t="s">
        <v>136</v>
      </c>
      <c r="D12" s="216" t="s">
        <v>149</v>
      </c>
      <c r="E12" s="216"/>
      <c r="F12" s="217"/>
      <c r="G12" s="216" t="s">
        <v>150</v>
      </c>
      <c r="H12" s="216"/>
      <c r="I12" s="216"/>
      <c r="J12" s="216" t="s">
        <v>151</v>
      </c>
      <c r="K12" s="203" t="s">
        <v>152</v>
      </c>
    </row>
    <row r="13" spans="1:11" ht="32.25" customHeight="1" thickBot="1">
      <c r="A13" s="213"/>
      <c r="B13" s="215"/>
      <c r="C13" s="215"/>
      <c r="D13" s="79" t="s">
        <v>153</v>
      </c>
      <c r="E13" s="65" t="s">
        <v>154</v>
      </c>
      <c r="F13" s="69" t="s">
        <v>155</v>
      </c>
      <c r="G13" s="75" t="s">
        <v>156</v>
      </c>
      <c r="H13" s="80" t="s">
        <v>157</v>
      </c>
      <c r="I13" s="70" t="s">
        <v>158</v>
      </c>
      <c r="J13" s="218"/>
      <c r="K13" s="204"/>
    </row>
    <row r="14" spans="1:11" ht="32.25" customHeight="1" thickTop="1" thickBot="1">
      <c r="A14" s="87" t="s">
        <v>137</v>
      </c>
      <c r="B14" s="88">
        <v>1</v>
      </c>
      <c r="C14" s="89"/>
      <c r="D14" s="88"/>
      <c r="E14" s="88">
        <v>12</v>
      </c>
      <c r="F14" s="90">
        <v>12</v>
      </c>
      <c r="G14" s="91">
        <v>6</v>
      </c>
      <c r="H14" s="92">
        <v>10</v>
      </c>
      <c r="I14" s="93">
        <f>SUM(G14:H14)</f>
        <v>16</v>
      </c>
      <c r="J14" s="93">
        <f>F14+I14+B14+C14</f>
        <v>29</v>
      </c>
      <c r="K14" s="94"/>
    </row>
    <row r="15" spans="1:11" ht="36.75" customHeight="1">
      <c r="A15" s="66"/>
    </row>
    <row r="16" spans="1:11" ht="32.25" customHeight="1" thickBot="1">
      <c r="A16" s="64" t="s">
        <v>138</v>
      </c>
    </row>
    <row r="17" spans="1:7" ht="32.25" customHeight="1" thickBot="1">
      <c r="A17" s="95" t="s">
        <v>159</v>
      </c>
      <c r="B17" s="96" t="s">
        <v>160</v>
      </c>
      <c r="C17" s="97" t="s">
        <v>161</v>
      </c>
      <c r="D17" s="98" t="s">
        <v>162</v>
      </c>
      <c r="E17" s="99" t="s">
        <v>163</v>
      </c>
      <c r="F17" s="71"/>
      <c r="G17" s="71"/>
    </row>
    <row r="18" spans="1:7" ht="32.25" customHeight="1" thickTop="1" thickBot="1">
      <c r="A18" s="100">
        <v>2</v>
      </c>
      <c r="B18" s="88">
        <v>7</v>
      </c>
      <c r="C18" s="101" t="s">
        <v>148</v>
      </c>
      <c r="D18" s="102">
        <f>SUM(A18:C18)</f>
        <v>9</v>
      </c>
      <c r="E18" s="103"/>
      <c r="F18" s="72"/>
      <c r="G18" s="71"/>
    </row>
    <row r="19" spans="1:7">
      <c r="A19" s="66"/>
    </row>
  </sheetData>
  <mergeCells count="17">
    <mergeCell ref="A4:A6"/>
    <mergeCell ref="B4:B6"/>
    <mergeCell ref="K12:K13"/>
    <mergeCell ref="A1:K1"/>
    <mergeCell ref="F5:I5"/>
    <mergeCell ref="J5:J6"/>
    <mergeCell ref="K4:K6"/>
    <mergeCell ref="A12:A13"/>
    <mergeCell ref="B12:B13"/>
    <mergeCell ref="C12:C13"/>
    <mergeCell ref="D12:F12"/>
    <mergeCell ref="G12:I12"/>
    <mergeCell ref="J12:J13"/>
    <mergeCell ref="A8:A9"/>
    <mergeCell ref="B8:B9"/>
    <mergeCell ref="C4:J4"/>
    <mergeCell ref="C5:E5"/>
  </mergeCells>
  <phoneticPr fontId="12" type="noConversion"/>
  <pageMargins left="0.7" right="0.7" top="1.06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O14" sqref="O14"/>
    </sheetView>
  </sheetViews>
  <sheetFormatPr defaultRowHeight="13.5"/>
  <cols>
    <col min="1" max="8" width="15.875" style="105" customWidth="1"/>
    <col min="9" max="256" width="9" style="105"/>
    <col min="257" max="264" width="15.875" style="105" customWidth="1"/>
    <col min="265" max="512" width="9" style="105"/>
    <col min="513" max="520" width="15.875" style="105" customWidth="1"/>
    <col min="521" max="768" width="9" style="105"/>
    <col min="769" max="776" width="15.875" style="105" customWidth="1"/>
    <col min="777" max="1024" width="9" style="105"/>
    <col min="1025" max="1032" width="15.875" style="105" customWidth="1"/>
    <col min="1033" max="1280" width="9" style="105"/>
    <col min="1281" max="1288" width="15.875" style="105" customWidth="1"/>
    <col min="1289" max="1536" width="9" style="105"/>
    <col min="1537" max="1544" width="15.875" style="105" customWidth="1"/>
    <col min="1545" max="1792" width="9" style="105"/>
    <col min="1793" max="1800" width="15.875" style="105" customWidth="1"/>
    <col min="1801" max="2048" width="9" style="105"/>
    <col min="2049" max="2056" width="15.875" style="105" customWidth="1"/>
    <col min="2057" max="2304" width="9" style="105"/>
    <col min="2305" max="2312" width="15.875" style="105" customWidth="1"/>
    <col min="2313" max="2560" width="9" style="105"/>
    <col min="2561" max="2568" width="15.875" style="105" customWidth="1"/>
    <col min="2569" max="2816" width="9" style="105"/>
    <col min="2817" max="2824" width="15.875" style="105" customWidth="1"/>
    <col min="2825" max="3072" width="9" style="105"/>
    <col min="3073" max="3080" width="15.875" style="105" customWidth="1"/>
    <col min="3081" max="3328" width="9" style="105"/>
    <col min="3329" max="3336" width="15.875" style="105" customWidth="1"/>
    <col min="3337" max="3584" width="9" style="105"/>
    <col min="3585" max="3592" width="15.875" style="105" customWidth="1"/>
    <col min="3593" max="3840" width="9" style="105"/>
    <col min="3841" max="3848" width="15.875" style="105" customWidth="1"/>
    <col min="3849" max="4096" width="9" style="105"/>
    <col min="4097" max="4104" width="15.875" style="105" customWidth="1"/>
    <col min="4105" max="4352" width="9" style="105"/>
    <col min="4353" max="4360" width="15.875" style="105" customWidth="1"/>
    <col min="4361" max="4608" width="9" style="105"/>
    <col min="4609" max="4616" width="15.875" style="105" customWidth="1"/>
    <col min="4617" max="4864" width="9" style="105"/>
    <col min="4865" max="4872" width="15.875" style="105" customWidth="1"/>
    <col min="4873" max="5120" width="9" style="105"/>
    <col min="5121" max="5128" width="15.875" style="105" customWidth="1"/>
    <col min="5129" max="5376" width="9" style="105"/>
    <col min="5377" max="5384" width="15.875" style="105" customWidth="1"/>
    <col min="5385" max="5632" width="9" style="105"/>
    <col min="5633" max="5640" width="15.875" style="105" customWidth="1"/>
    <col min="5641" max="5888" width="9" style="105"/>
    <col min="5889" max="5896" width="15.875" style="105" customWidth="1"/>
    <col min="5897" max="6144" width="9" style="105"/>
    <col min="6145" max="6152" width="15.875" style="105" customWidth="1"/>
    <col min="6153" max="6400" width="9" style="105"/>
    <col min="6401" max="6408" width="15.875" style="105" customWidth="1"/>
    <col min="6409" max="6656" width="9" style="105"/>
    <col min="6657" max="6664" width="15.875" style="105" customWidth="1"/>
    <col min="6665" max="6912" width="9" style="105"/>
    <col min="6913" max="6920" width="15.875" style="105" customWidth="1"/>
    <col min="6921" max="7168" width="9" style="105"/>
    <col min="7169" max="7176" width="15.875" style="105" customWidth="1"/>
    <col min="7177" max="7424" width="9" style="105"/>
    <col min="7425" max="7432" width="15.875" style="105" customWidth="1"/>
    <col min="7433" max="7680" width="9" style="105"/>
    <col min="7681" max="7688" width="15.875" style="105" customWidth="1"/>
    <col min="7689" max="7936" width="9" style="105"/>
    <col min="7937" max="7944" width="15.875" style="105" customWidth="1"/>
    <col min="7945" max="8192" width="9" style="105"/>
    <col min="8193" max="8200" width="15.875" style="105" customWidth="1"/>
    <col min="8201" max="8448" width="9" style="105"/>
    <col min="8449" max="8456" width="15.875" style="105" customWidth="1"/>
    <col min="8457" max="8704" width="9" style="105"/>
    <col min="8705" max="8712" width="15.875" style="105" customWidth="1"/>
    <col min="8713" max="8960" width="9" style="105"/>
    <col min="8961" max="8968" width="15.875" style="105" customWidth="1"/>
    <col min="8969" max="9216" width="9" style="105"/>
    <col min="9217" max="9224" width="15.875" style="105" customWidth="1"/>
    <col min="9225" max="9472" width="9" style="105"/>
    <col min="9473" max="9480" width="15.875" style="105" customWidth="1"/>
    <col min="9481" max="9728" width="9" style="105"/>
    <col min="9729" max="9736" width="15.875" style="105" customWidth="1"/>
    <col min="9737" max="9984" width="9" style="105"/>
    <col min="9985" max="9992" width="15.875" style="105" customWidth="1"/>
    <col min="9993" max="10240" width="9" style="105"/>
    <col min="10241" max="10248" width="15.875" style="105" customWidth="1"/>
    <col min="10249" max="10496" width="9" style="105"/>
    <col min="10497" max="10504" width="15.875" style="105" customWidth="1"/>
    <col min="10505" max="10752" width="9" style="105"/>
    <col min="10753" max="10760" width="15.875" style="105" customWidth="1"/>
    <col min="10761" max="11008" width="9" style="105"/>
    <col min="11009" max="11016" width="15.875" style="105" customWidth="1"/>
    <col min="11017" max="11264" width="9" style="105"/>
    <col min="11265" max="11272" width="15.875" style="105" customWidth="1"/>
    <col min="11273" max="11520" width="9" style="105"/>
    <col min="11521" max="11528" width="15.875" style="105" customWidth="1"/>
    <col min="11529" max="11776" width="9" style="105"/>
    <col min="11777" max="11784" width="15.875" style="105" customWidth="1"/>
    <col min="11785" max="12032" width="9" style="105"/>
    <col min="12033" max="12040" width="15.875" style="105" customWidth="1"/>
    <col min="12041" max="12288" width="9" style="105"/>
    <col min="12289" max="12296" width="15.875" style="105" customWidth="1"/>
    <col min="12297" max="12544" width="9" style="105"/>
    <col min="12545" max="12552" width="15.875" style="105" customWidth="1"/>
    <col min="12553" max="12800" width="9" style="105"/>
    <col min="12801" max="12808" width="15.875" style="105" customWidth="1"/>
    <col min="12809" max="13056" width="9" style="105"/>
    <col min="13057" max="13064" width="15.875" style="105" customWidth="1"/>
    <col min="13065" max="13312" width="9" style="105"/>
    <col min="13313" max="13320" width="15.875" style="105" customWidth="1"/>
    <col min="13321" max="13568" width="9" style="105"/>
    <col min="13569" max="13576" width="15.875" style="105" customWidth="1"/>
    <col min="13577" max="13824" width="9" style="105"/>
    <col min="13825" max="13832" width="15.875" style="105" customWidth="1"/>
    <col min="13833" max="14080" width="9" style="105"/>
    <col min="14081" max="14088" width="15.875" style="105" customWidth="1"/>
    <col min="14089" max="14336" width="9" style="105"/>
    <col min="14337" max="14344" width="15.875" style="105" customWidth="1"/>
    <col min="14345" max="14592" width="9" style="105"/>
    <col min="14593" max="14600" width="15.875" style="105" customWidth="1"/>
    <col min="14601" max="14848" width="9" style="105"/>
    <col min="14849" max="14856" width="15.875" style="105" customWidth="1"/>
    <col min="14857" max="15104" width="9" style="105"/>
    <col min="15105" max="15112" width="15.875" style="105" customWidth="1"/>
    <col min="15113" max="15360" width="9" style="105"/>
    <col min="15361" max="15368" width="15.875" style="105" customWidth="1"/>
    <col min="15369" max="15616" width="9" style="105"/>
    <col min="15617" max="15624" width="15.875" style="105" customWidth="1"/>
    <col min="15625" max="15872" width="9" style="105"/>
    <col min="15873" max="15880" width="15.875" style="105" customWidth="1"/>
    <col min="15881" max="16128" width="9" style="105"/>
    <col min="16129" max="16136" width="15.875" style="105" customWidth="1"/>
    <col min="16137" max="16384" width="9" style="105"/>
  </cols>
  <sheetData>
    <row r="1" spans="1:8" ht="16.5">
      <c r="A1" s="104"/>
    </row>
    <row r="3" spans="1:8" ht="25.5">
      <c r="A3" s="224" t="s">
        <v>229</v>
      </c>
      <c r="B3" s="224"/>
      <c r="C3" s="224"/>
      <c r="D3" s="224"/>
      <c r="E3" s="224"/>
      <c r="F3" s="224"/>
      <c r="G3" s="224"/>
      <c r="H3" s="224"/>
    </row>
    <row r="4" spans="1:8" ht="25.5">
      <c r="A4" s="106"/>
      <c r="B4" s="106"/>
      <c r="C4" s="106"/>
      <c r="D4" s="106"/>
      <c r="E4" s="106"/>
      <c r="F4" s="106"/>
      <c r="G4" s="106"/>
      <c r="H4" s="107" t="s">
        <v>164</v>
      </c>
    </row>
    <row r="5" spans="1:8" ht="26.25" thickBot="1">
      <c r="A5" s="109" t="s">
        <v>173</v>
      </c>
      <c r="B5" s="108"/>
      <c r="C5" s="108"/>
      <c r="D5" s="108"/>
      <c r="E5" s="109" t="s">
        <v>174</v>
      </c>
      <c r="F5" s="110"/>
      <c r="G5" s="106"/>
      <c r="H5" s="107"/>
    </row>
    <row r="6" spans="1:8" ht="40.5" customHeight="1" thickBot="1">
      <c r="A6" s="137" t="s">
        <v>165</v>
      </c>
      <c r="B6" s="138" t="s">
        <v>166</v>
      </c>
      <c r="C6" s="136" t="s">
        <v>167</v>
      </c>
      <c r="D6" s="135" t="s">
        <v>168</v>
      </c>
      <c r="E6" s="139" t="s">
        <v>169</v>
      </c>
      <c r="F6" s="140" t="s">
        <v>170</v>
      </c>
      <c r="G6" s="140" t="s">
        <v>171</v>
      </c>
      <c r="H6" s="141" t="s">
        <v>172</v>
      </c>
    </row>
    <row r="7" spans="1:8" ht="27" customHeight="1" thickTop="1">
      <c r="A7" s="111" t="s">
        <v>189</v>
      </c>
      <c r="B7" s="132">
        <v>983580</v>
      </c>
      <c r="C7" s="133">
        <v>891175</v>
      </c>
      <c r="D7" s="134">
        <f>B7-C7</f>
        <v>92405</v>
      </c>
      <c r="E7" s="122" t="s">
        <v>177</v>
      </c>
      <c r="F7" s="132">
        <v>949787</v>
      </c>
      <c r="G7" s="132">
        <v>1139015</v>
      </c>
      <c r="H7" s="128">
        <f>F7-G7</f>
        <v>-189228</v>
      </c>
    </row>
    <row r="8" spans="1:8" ht="27" customHeight="1">
      <c r="A8" s="112" t="s">
        <v>190</v>
      </c>
      <c r="B8" s="113">
        <v>689266</v>
      </c>
      <c r="C8" s="114">
        <v>628672</v>
      </c>
      <c r="D8" s="123">
        <f t="shared" ref="D8:D12" si="0">B8-C8</f>
        <v>60594</v>
      </c>
      <c r="E8" s="124" t="s">
        <v>178</v>
      </c>
      <c r="F8" s="113">
        <v>146644</v>
      </c>
      <c r="G8" s="113">
        <v>114363</v>
      </c>
      <c r="H8" s="129">
        <f t="shared" ref="H8" si="1">F8-G8</f>
        <v>32281</v>
      </c>
    </row>
    <row r="9" spans="1:8" ht="27" customHeight="1">
      <c r="A9" s="112" t="s">
        <v>191</v>
      </c>
      <c r="B9" s="113">
        <v>100735</v>
      </c>
      <c r="C9" s="114">
        <v>305109</v>
      </c>
      <c r="D9" s="126">
        <f t="shared" si="0"/>
        <v>-204374</v>
      </c>
      <c r="E9" s="125" t="s">
        <v>179</v>
      </c>
      <c r="F9" s="113">
        <v>226106</v>
      </c>
      <c r="G9" s="113">
        <v>241215</v>
      </c>
      <c r="H9" s="121">
        <f>F9-G9</f>
        <v>-15109</v>
      </c>
    </row>
    <row r="10" spans="1:8" ht="27" customHeight="1">
      <c r="A10" s="112" t="s">
        <v>188</v>
      </c>
      <c r="B10" s="113"/>
      <c r="C10" s="114"/>
      <c r="D10" s="126"/>
      <c r="E10" s="117" t="s">
        <v>180</v>
      </c>
      <c r="F10" s="113">
        <v>379936</v>
      </c>
      <c r="G10" s="113">
        <v>243836</v>
      </c>
      <c r="H10" s="120">
        <f>F10-G10</f>
        <v>136100</v>
      </c>
    </row>
    <row r="11" spans="1:8" ht="27" customHeight="1">
      <c r="A11" s="112" t="s">
        <v>192</v>
      </c>
      <c r="B11" s="113"/>
      <c r="C11" s="114"/>
      <c r="D11" s="123"/>
      <c r="E11" s="127" t="s">
        <v>181</v>
      </c>
      <c r="F11" s="118"/>
      <c r="G11" s="118"/>
      <c r="H11" s="130"/>
    </row>
    <row r="12" spans="1:8" ht="27" customHeight="1">
      <c r="A12" s="115" t="s">
        <v>193</v>
      </c>
      <c r="B12" s="113">
        <v>3670</v>
      </c>
      <c r="C12" s="114">
        <v>3619</v>
      </c>
      <c r="D12" s="126">
        <f t="shared" si="0"/>
        <v>51</v>
      </c>
      <c r="E12" s="148" t="s">
        <v>182</v>
      </c>
      <c r="F12" s="114"/>
      <c r="G12" s="114"/>
      <c r="H12" s="120"/>
    </row>
    <row r="13" spans="1:8" ht="27" customHeight="1">
      <c r="A13" s="112" t="s">
        <v>194</v>
      </c>
      <c r="B13" s="113"/>
      <c r="C13" s="116"/>
      <c r="D13" s="126"/>
      <c r="E13" s="124" t="s">
        <v>183</v>
      </c>
      <c r="F13" s="114"/>
      <c r="G13" s="114"/>
      <c r="H13" s="131"/>
    </row>
    <row r="14" spans="1:8" ht="27" customHeight="1">
      <c r="A14" s="225" t="s">
        <v>195</v>
      </c>
      <c r="B14" s="226"/>
      <c r="C14" s="228"/>
      <c r="D14" s="229"/>
      <c r="E14" s="125" t="s">
        <v>184</v>
      </c>
      <c r="F14" s="114">
        <v>74778</v>
      </c>
      <c r="G14" s="114">
        <v>92201</v>
      </c>
      <c r="H14" s="131">
        <f>F14-G14</f>
        <v>-17423</v>
      </c>
    </row>
    <row r="15" spans="1:8" ht="27" customHeight="1">
      <c r="A15" s="225"/>
      <c r="B15" s="226"/>
      <c r="C15" s="228"/>
      <c r="D15" s="230"/>
      <c r="E15" s="125" t="s">
        <v>185</v>
      </c>
      <c r="F15" s="114"/>
      <c r="G15" s="119"/>
      <c r="H15" s="129"/>
    </row>
    <row r="16" spans="1:8" ht="27" customHeight="1">
      <c r="A16" s="225" t="s">
        <v>196</v>
      </c>
      <c r="B16" s="227"/>
      <c r="C16" s="228">
        <v>2055</v>
      </c>
      <c r="D16" s="231">
        <f>B16-C16</f>
        <v>-2055</v>
      </c>
      <c r="E16" s="117" t="s">
        <v>186</v>
      </c>
      <c r="F16" s="114"/>
      <c r="G16" s="119"/>
      <c r="H16" s="120"/>
    </row>
    <row r="17" spans="1:8" ht="27" customHeight="1">
      <c r="A17" s="225"/>
      <c r="B17" s="227"/>
      <c r="C17" s="228"/>
      <c r="D17" s="232"/>
      <c r="E17" s="125" t="s">
        <v>187</v>
      </c>
      <c r="F17" s="114"/>
      <c r="G17" s="119"/>
      <c r="H17" s="129"/>
    </row>
    <row r="18" spans="1:8" ht="45" customHeight="1" thickBot="1">
      <c r="A18" s="142" t="s">
        <v>175</v>
      </c>
      <c r="B18" s="143">
        <f>SUM(B7:B17)</f>
        <v>1777251</v>
      </c>
      <c r="C18" s="144">
        <f>SUM(C7:C17)</f>
        <v>1830630</v>
      </c>
      <c r="D18" s="147">
        <f>SUM(D7:D17)</f>
        <v>-53379</v>
      </c>
      <c r="E18" s="146" t="s">
        <v>176</v>
      </c>
      <c r="F18" s="144">
        <f>SUM(F7:F17)</f>
        <v>1777251</v>
      </c>
      <c r="G18" s="144">
        <f>SUM(G7:G17)</f>
        <v>1830630</v>
      </c>
      <c r="H18" s="145">
        <f>SUM(H7:H17)</f>
        <v>-53379</v>
      </c>
    </row>
  </sheetData>
  <mergeCells count="9">
    <mergeCell ref="A3:H3"/>
    <mergeCell ref="A14:A15"/>
    <mergeCell ref="B14:B15"/>
    <mergeCell ref="A16:A17"/>
    <mergeCell ref="B16:B17"/>
    <mergeCell ref="C14:C15"/>
    <mergeCell ref="C16:C17"/>
    <mergeCell ref="D14:D15"/>
    <mergeCell ref="D16:D17"/>
  </mergeCells>
  <phoneticPr fontId="1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opLeftCell="A40" zoomScale="115" zoomScaleNormal="115" workbookViewId="0">
      <selection activeCell="E57" sqref="E57"/>
    </sheetView>
  </sheetViews>
  <sheetFormatPr defaultRowHeight="16.5"/>
  <cols>
    <col min="1" max="1" width="16.125" customWidth="1"/>
    <col min="3" max="3" width="18.125" customWidth="1"/>
    <col min="4" max="6" width="9.375" bestFit="1" customWidth="1"/>
    <col min="7" max="7" width="40.375" customWidth="1"/>
  </cols>
  <sheetData>
    <row r="1" spans="1:7">
      <c r="A1" s="30"/>
    </row>
    <row r="2" spans="1:7" ht="26.25">
      <c r="A2" s="236" t="s">
        <v>64</v>
      </c>
      <c r="B2" s="236"/>
      <c r="C2" s="236"/>
      <c r="D2" s="236"/>
      <c r="E2" s="236"/>
      <c r="F2" s="236"/>
      <c r="G2" s="236"/>
    </row>
    <row r="3" spans="1:7">
      <c r="A3" s="237" t="s">
        <v>65</v>
      </c>
      <c r="B3" s="237"/>
      <c r="C3" s="237"/>
      <c r="D3" s="237"/>
      <c r="E3" s="237"/>
      <c r="F3" s="237"/>
      <c r="G3" s="237"/>
    </row>
    <row r="4" spans="1:7" ht="17.25" thickBot="1">
      <c r="G4" s="31" t="s">
        <v>66</v>
      </c>
    </row>
    <row r="5" spans="1:7">
      <c r="A5" s="266" t="s">
        <v>67</v>
      </c>
      <c r="B5" s="267"/>
      <c r="C5" s="268"/>
      <c r="D5" s="149" t="s">
        <v>3</v>
      </c>
      <c r="E5" s="149" t="s">
        <v>5</v>
      </c>
      <c r="F5" s="149" t="s">
        <v>68</v>
      </c>
      <c r="G5" s="272" t="s">
        <v>70</v>
      </c>
    </row>
    <row r="6" spans="1:7">
      <c r="A6" s="269"/>
      <c r="B6" s="270"/>
      <c r="C6" s="271"/>
      <c r="D6" s="46" t="s">
        <v>4</v>
      </c>
      <c r="E6" s="46" t="s">
        <v>3</v>
      </c>
      <c r="F6" s="46" t="s">
        <v>69</v>
      </c>
      <c r="G6" s="273"/>
    </row>
    <row r="7" spans="1:7" ht="17.25" thickBot="1">
      <c r="A7" s="150" t="s">
        <v>11</v>
      </c>
      <c r="B7" s="33" t="s">
        <v>12</v>
      </c>
      <c r="C7" s="33" t="s">
        <v>13</v>
      </c>
      <c r="D7" s="32"/>
      <c r="E7" s="47" t="s">
        <v>6</v>
      </c>
      <c r="F7" s="47" t="s">
        <v>9</v>
      </c>
      <c r="G7" s="274"/>
    </row>
    <row r="8" spans="1:7" ht="17.25" thickTop="1">
      <c r="A8" s="275" t="s">
        <v>71</v>
      </c>
      <c r="B8" s="276"/>
      <c r="C8" s="277"/>
      <c r="D8" s="34">
        <f>SUM(D9,D11,D13,D21)</f>
        <v>983580</v>
      </c>
      <c r="E8" s="34">
        <f>SUM(E9,E11,E13,E21)</f>
        <v>891175</v>
      </c>
      <c r="F8" s="34">
        <f>D8-E8</f>
        <v>92405</v>
      </c>
      <c r="G8" s="151"/>
    </row>
    <row r="9" spans="1:7">
      <c r="A9" s="278"/>
      <c r="B9" s="246" t="s">
        <v>72</v>
      </c>
      <c r="C9" s="247"/>
      <c r="D9" s="35">
        <f>D10</f>
        <v>718080</v>
      </c>
      <c r="E9" s="35">
        <f>E10</f>
        <v>683647</v>
      </c>
      <c r="F9" s="35">
        <f>D9-E9</f>
        <v>34433</v>
      </c>
      <c r="G9" s="152"/>
    </row>
    <row r="10" spans="1:7" ht="21">
      <c r="A10" s="259"/>
      <c r="B10" s="49"/>
      <c r="C10" s="5" t="s">
        <v>72</v>
      </c>
      <c r="D10" s="35">
        <v>718080</v>
      </c>
      <c r="E10" s="35">
        <v>683647</v>
      </c>
      <c r="F10" s="35">
        <f>D10-E10</f>
        <v>34433</v>
      </c>
      <c r="G10" s="153" t="s">
        <v>236</v>
      </c>
    </row>
    <row r="11" spans="1:7">
      <c r="A11" s="259"/>
      <c r="B11" s="246" t="s">
        <v>73</v>
      </c>
      <c r="C11" s="247"/>
      <c r="D11" s="35">
        <f>D12</f>
        <v>228480</v>
      </c>
      <c r="E11" s="35">
        <f>E12</f>
        <v>123735</v>
      </c>
      <c r="F11" s="35">
        <f t="shared" ref="F8:F13" si="0">D11-E11</f>
        <v>104745</v>
      </c>
      <c r="G11" s="152"/>
    </row>
    <row r="12" spans="1:7" ht="21">
      <c r="A12" s="259"/>
      <c r="B12" s="49"/>
      <c r="C12" s="5" t="s">
        <v>74</v>
      </c>
      <c r="D12" s="35">
        <v>228480</v>
      </c>
      <c r="E12" s="35">
        <v>123735</v>
      </c>
      <c r="F12" s="35">
        <f t="shared" si="0"/>
        <v>104745</v>
      </c>
      <c r="G12" s="153" t="s">
        <v>237</v>
      </c>
    </row>
    <row r="13" spans="1:7">
      <c r="A13" s="259"/>
      <c r="B13" s="246" t="s">
        <v>75</v>
      </c>
      <c r="C13" s="247"/>
      <c r="D13" s="35">
        <f>SUM(D14,D15,D16)</f>
        <v>2400</v>
      </c>
      <c r="E13" s="35">
        <f>SUM(E14,E15,E16)</f>
        <v>2400</v>
      </c>
      <c r="F13" s="35">
        <f t="shared" si="0"/>
        <v>0</v>
      </c>
      <c r="G13" s="152"/>
    </row>
    <row r="14" spans="1:7">
      <c r="A14" s="259"/>
      <c r="B14" s="49"/>
      <c r="C14" s="5" t="s">
        <v>76</v>
      </c>
      <c r="D14" s="36" t="s">
        <v>20</v>
      </c>
      <c r="E14" s="36" t="s">
        <v>20</v>
      </c>
      <c r="F14" s="36" t="s">
        <v>20</v>
      </c>
      <c r="G14" s="152"/>
    </row>
    <row r="15" spans="1:7">
      <c r="A15" s="154"/>
      <c r="B15" s="49"/>
      <c r="C15" s="5" t="s">
        <v>77</v>
      </c>
      <c r="D15" s="36" t="s">
        <v>20</v>
      </c>
      <c r="E15" s="36" t="s">
        <v>20</v>
      </c>
      <c r="F15" s="36" t="s">
        <v>20</v>
      </c>
      <c r="G15" s="152"/>
    </row>
    <row r="16" spans="1:7" ht="21">
      <c r="A16" s="154"/>
      <c r="B16" s="50"/>
      <c r="C16" s="5" t="s">
        <v>78</v>
      </c>
      <c r="D16" s="35">
        <v>2400</v>
      </c>
      <c r="E16" s="35">
        <v>2400</v>
      </c>
      <c r="F16" s="35">
        <f>D16-E16</f>
        <v>0</v>
      </c>
      <c r="G16" s="153" t="s">
        <v>79</v>
      </c>
    </row>
    <row r="17" spans="1:7">
      <c r="A17" s="154"/>
      <c r="B17" s="246" t="s">
        <v>80</v>
      </c>
      <c r="C17" s="247"/>
      <c r="D17" s="36" t="s">
        <v>20</v>
      </c>
      <c r="E17" s="36" t="s">
        <v>20</v>
      </c>
      <c r="F17" s="36" t="s">
        <v>20</v>
      </c>
      <c r="G17" s="152"/>
    </row>
    <row r="18" spans="1:7">
      <c r="A18" s="154"/>
      <c r="B18" s="48"/>
      <c r="C18" s="5" t="s">
        <v>76</v>
      </c>
      <c r="D18" s="36" t="s">
        <v>20</v>
      </c>
      <c r="E18" s="36" t="s">
        <v>20</v>
      </c>
      <c r="F18" s="36" t="s">
        <v>20</v>
      </c>
      <c r="G18" s="152"/>
    </row>
    <row r="19" spans="1:7">
      <c r="A19" s="154"/>
      <c r="B19" s="49"/>
      <c r="C19" s="5" t="s">
        <v>77</v>
      </c>
      <c r="D19" s="36" t="s">
        <v>20</v>
      </c>
      <c r="E19" s="36" t="s">
        <v>20</v>
      </c>
      <c r="F19" s="36" t="s">
        <v>20</v>
      </c>
      <c r="G19" s="152"/>
    </row>
    <row r="20" spans="1:7">
      <c r="A20" s="154"/>
      <c r="B20" s="50"/>
      <c r="C20" s="5" t="s">
        <v>78</v>
      </c>
      <c r="D20" s="36" t="s">
        <v>20</v>
      </c>
      <c r="E20" s="36" t="s">
        <v>20</v>
      </c>
      <c r="F20" s="36" t="s">
        <v>20</v>
      </c>
      <c r="G20" s="152"/>
    </row>
    <row r="21" spans="1:7">
      <c r="A21" s="154"/>
      <c r="B21" s="246" t="s">
        <v>81</v>
      </c>
      <c r="C21" s="247"/>
      <c r="D21" s="35">
        <f>SUM(D22,D23,D24)</f>
        <v>34620</v>
      </c>
      <c r="E21" s="35">
        <f>SUM(E22,E23,E24)</f>
        <v>81393</v>
      </c>
      <c r="F21" s="35">
        <f>D21-E21</f>
        <v>-46773</v>
      </c>
      <c r="G21" s="152"/>
    </row>
    <row r="22" spans="1:7">
      <c r="A22" s="154"/>
      <c r="B22" s="48"/>
      <c r="C22" s="5" t="s">
        <v>76</v>
      </c>
      <c r="D22" s="36" t="s">
        <v>20</v>
      </c>
      <c r="E22" s="36" t="s">
        <v>20</v>
      </c>
      <c r="F22" s="36" t="s">
        <v>20</v>
      </c>
      <c r="G22" s="152"/>
    </row>
    <row r="23" spans="1:7">
      <c r="A23" s="154"/>
      <c r="B23" s="49"/>
      <c r="C23" s="5" t="s">
        <v>77</v>
      </c>
      <c r="D23" s="35">
        <v>1500</v>
      </c>
      <c r="E23" s="35">
        <v>12200</v>
      </c>
      <c r="F23" s="35">
        <f>D23-E23</f>
        <v>-10700</v>
      </c>
      <c r="G23" s="153" t="s">
        <v>82</v>
      </c>
    </row>
    <row r="24" spans="1:7">
      <c r="A24" s="171"/>
      <c r="B24" s="172"/>
      <c r="C24" s="173" t="s">
        <v>78</v>
      </c>
      <c r="D24" s="170">
        <v>33120</v>
      </c>
      <c r="E24" s="170">
        <v>69193</v>
      </c>
      <c r="F24" s="170">
        <f>D24-E24</f>
        <v>-36073</v>
      </c>
      <c r="G24" s="155" t="s">
        <v>216</v>
      </c>
    </row>
    <row r="25" spans="1:7">
      <c r="A25" s="243" t="s">
        <v>83</v>
      </c>
      <c r="B25" s="244"/>
      <c r="C25" s="245"/>
      <c r="D25" s="37">
        <f>SUM(D26,D29,D32,D37)</f>
        <v>689266</v>
      </c>
      <c r="E25" s="37">
        <f>SUM(E26,E29,E32,E37)</f>
        <v>628672</v>
      </c>
      <c r="F25" s="37">
        <f>D25-E25</f>
        <v>60594</v>
      </c>
      <c r="G25" s="152"/>
    </row>
    <row r="26" spans="1:7">
      <c r="A26" s="154"/>
      <c r="B26" s="246" t="s">
        <v>84</v>
      </c>
      <c r="C26" s="247"/>
      <c r="D26" s="35">
        <f>SUM(D27,D28)</f>
        <v>391746</v>
      </c>
      <c r="E26" s="35">
        <f>SUM(E27,E28)</f>
        <v>375523</v>
      </c>
      <c r="F26" s="35">
        <f>D26-E26</f>
        <v>16223</v>
      </c>
      <c r="G26" s="152"/>
    </row>
    <row r="27" spans="1:7">
      <c r="A27" s="154"/>
      <c r="B27" s="49"/>
      <c r="C27" s="5" t="s">
        <v>85</v>
      </c>
      <c r="D27" s="35">
        <v>19650</v>
      </c>
      <c r="E27" s="14">
        <v>22050</v>
      </c>
      <c r="F27" s="36" t="s">
        <v>20</v>
      </c>
      <c r="G27" s="153" t="s">
        <v>217</v>
      </c>
    </row>
    <row r="28" spans="1:7" ht="21">
      <c r="A28" s="154"/>
      <c r="B28" s="49"/>
      <c r="C28" s="5" t="s">
        <v>86</v>
      </c>
      <c r="D28" s="35">
        <v>372096</v>
      </c>
      <c r="E28" s="35">
        <v>353473</v>
      </c>
      <c r="F28" s="35">
        <f t="shared" ref="F28:F33" si="1">D28-E28</f>
        <v>18623</v>
      </c>
      <c r="G28" s="153" t="s">
        <v>238</v>
      </c>
    </row>
    <row r="29" spans="1:7">
      <c r="A29" s="154"/>
      <c r="B29" s="246" t="s">
        <v>87</v>
      </c>
      <c r="C29" s="247"/>
      <c r="D29" s="35">
        <f>SUM(D30,D31)</f>
        <v>149056</v>
      </c>
      <c r="E29" s="35">
        <f>SUM(E30,E31)</f>
        <v>117937</v>
      </c>
      <c r="F29" s="35">
        <f t="shared" si="1"/>
        <v>31119</v>
      </c>
      <c r="G29" s="152"/>
    </row>
    <row r="30" spans="1:7" ht="21">
      <c r="A30" s="154"/>
      <c r="B30" s="49"/>
      <c r="C30" s="39" t="s">
        <v>88</v>
      </c>
      <c r="D30" s="35">
        <v>114240</v>
      </c>
      <c r="E30" s="35">
        <v>34942</v>
      </c>
      <c r="F30" s="35">
        <f t="shared" si="1"/>
        <v>79298</v>
      </c>
      <c r="G30" s="153" t="s">
        <v>239</v>
      </c>
    </row>
    <row r="31" spans="1:7">
      <c r="A31" s="154"/>
      <c r="B31" s="50"/>
      <c r="C31" s="39" t="s">
        <v>89</v>
      </c>
      <c r="D31" s="35">
        <v>34816</v>
      </c>
      <c r="E31" s="35">
        <v>82995</v>
      </c>
      <c r="F31" s="35">
        <f t="shared" si="1"/>
        <v>-48179</v>
      </c>
      <c r="G31" s="153" t="s">
        <v>240</v>
      </c>
    </row>
    <row r="32" spans="1:7">
      <c r="A32" s="154"/>
      <c r="B32" s="246" t="s">
        <v>90</v>
      </c>
      <c r="C32" s="247"/>
      <c r="D32" s="35">
        <f>SUM(D33,D36)</f>
        <v>148464</v>
      </c>
      <c r="E32" s="35">
        <f>SUM(E33,E36)</f>
        <v>135212</v>
      </c>
      <c r="F32" s="35">
        <f t="shared" si="1"/>
        <v>13252</v>
      </c>
      <c r="G32" s="152"/>
    </row>
    <row r="33" spans="1:7">
      <c r="A33" s="259"/>
      <c r="B33" s="264"/>
      <c r="C33" s="252" t="s">
        <v>91</v>
      </c>
      <c r="D33" s="256">
        <v>148464</v>
      </c>
      <c r="E33" s="256">
        <v>135212</v>
      </c>
      <c r="F33" s="256">
        <f t="shared" si="1"/>
        <v>13252</v>
      </c>
      <c r="G33" s="188" t="s">
        <v>92</v>
      </c>
    </row>
    <row r="34" spans="1:7">
      <c r="A34" s="259"/>
      <c r="B34" s="261"/>
      <c r="C34" s="265"/>
      <c r="D34" s="263"/>
      <c r="E34" s="263"/>
      <c r="F34" s="258"/>
      <c r="G34" s="189" t="s">
        <v>241</v>
      </c>
    </row>
    <row r="35" spans="1:7">
      <c r="A35" s="259"/>
      <c r="B35" s="261"/>
      <c r="C35" s="253"/>
      <c r="D35" s="257"/>
      <c r="E35" s="257"/>
      <c r="F35" s="255"/>
      <c r="G35" s="190" t="s">
        <v>242</v>
      </c>
    </row>
    <row r="36" spans="1:7">
      <c r="A36" s="154"/>
      <c r="B36" s="50"/>
      <c r="C36" s="39" t="s">
        <v>93</v>
      </c>
      <c r="D36" s="40"/>
      <c r="E36" s="40"/>
      <c r="F36" s="40"/>
      <c r="G36" s="152"/>
    </row>
    <row r="37" spans="1:7">
      <c r="A37" s="154"/>
      <c r="B37" s="241" t="s">
        <v>94</v>
      </c>
      <c r="C37" s="242"/>
      <c r="D37" s="40"/>
      <c r="E37" s="40"/>
      <c r="F37" s="40"/>
      <c r="G37" s="152"/>
    </row>
    <row r="38" spans="1:7">
      <c r="A38" s="154"/>
      <c r="B38" s="48"/>
      <c r="C38" s="39" t="s">
        <v>95</v>
      </c>
      <c r="D38" s="40"/>
      <c r="E38" s="40"/>
      <c r="F38" s="40"/>
      <c r="G38" s="152"/>
    </row>
    <row r="39" spans="1:7">
      <c r="A39" s="259"/>
      <c r="B39" s="261"/>
      <c r="C39" s="39" t="s">
        <v>96</v>
      </c>
      <c r="D39" s="40"/>
      <c r="E39" s="40"/>
      <c r="F39" s="40"/>
      <c r="G39" s="152"/>
    </row>
    <row r="40" spans="1:7">
      <c r="A40" s="259"/>
      <c r="B40" s="261"/>
      <c r="C40" s="39" t="s">
        <v>97</v>
      </c>
      <c r="D40" s="40"/>
      <c r="E40" s="40"/>
      <c r="F40" s="40"/>
      <c r="G40" s="152"/>
    </row>
    <row r="41" spans="1:7" ht="21">
      <c r="A41" s="260"/>
      <c r="B41" s="262"/>
      <c r="C41" s="39" t="s">
        <v>98</v>
      </c>
      <c r="D41" s="40"/>
      <c r="E41" s="40"/>
      <c r="F41" s="40"/>
      <c r="G41" s="152"/>
    </row>
    <row r="42" spans="1:7">
      <c r="A42" s="238" t="s">
        <v>99</v>
      </c>
      <c r="B42" s="239"/>
      <c r="C42" s="240"/>
      <c r="D42" s="24">
        <f>D43</f>
        <v>100735</v>
      </c>
      <c r="E42" s="24">
        <f>E43</f>
        <v>305109</v>
      </c>
      <c r="F42" s="55">
        <f>D42-E42</f>
        <v>-204374</v>
      </c>
      <c r="G42" s="152"/>
    </row>
    <row r="43" spans="1:7">
      <c r="A43" s="156"/>
      <c r="B43" s="241" t="s">
        <v>100</v>
      </c>
      <c r="C43" s="242"/>
      <c r="D43" s="14">
        <f>D44</f>
        <v>100735</v>
      </c>
      <c r="E43" s="14">
        <f>E44</f>
        <v>305109</v>
      </c>
      <c r="F43" s="54">
        <f>D43-E43</f>
        <v>-204374</v>
      </c>
      <c r="G43" s="152"/>
    </row>
    <row r="44" spans="1:7">
      <c r="A44" s="157"/>
      <c r="B44" s="51"/>
      <c r="C44" s="39" t="s">
        <v>100</v>
      </c>
      <c r="D44" s="14">
        <v>100735</v>
      </c>
      <c r="E44" s="14">
        <v>305109</v>
      </c>
      <c r="F44" s="54">
        <f>D44-E44</f>
        <v>-204374</v>
      </c>
      <c r="G44" s="160" t="s">
        <v>243</v>
      </c>
    </row>
    <row r="45" spans="1:7">
      <c r="A45" s="243" t="s">
        <v>101</v>
      </c>
      <c r="B45" s="244"/>
      <c r="C45" s="245"/>
      <c r="D45" s="38" t="s">
        <v>20</v>
      </c>
      <c r="E45" s="38" t="s">
        <v>20</v>
      </c>
      <c r="F45" s="38" t="s">
        <v>20</v>
      </c>
      <c r="G45" s="152"/>
    </row>
    <row r="46" spans="1:7">
      <c r="A46" s="158"/>
      <c r="B46" s="246" t="s">
        <v>102</v>
      </c>
      <c r="C46" s="247"/>
      <c r="D46" s="36" t="s">
        <v>20</v>
      </c>
      <c r="E46" s="36" t="s">
        <v>20</v>
      </c>
      <c r="F46" s="36" t="s">
        <v>20</v>
      </c>
      <c r="G46" s="152"/>
    </row>
    <row r="47" spans="1:7">
      <c r="A47" s="154"/>
      <c r="B47" s="48"/>
      <c r="C47" s="5" t="s">
        <v>103</v>
      </c>
      <c r="D47" s="36" t="s">
        <v>20</v>
      </c>
      <c r="E47" s="36" t="s">
        <v>20</v>
      </c>
      <c r="F47" s="36" t="s">
        <v>20</v>
      </c>
      <c r="G47" s="152"/>
    </row>
    <row r="48" spans="1:7">
      <c r="A48" s="159"/>
      <c r="B48" s="50"/>
      <c r="C48" s="5" t="s">
        <v>104</v>
      </c>
      <c r="D48" s="36" t="s">
        <v>20</v>
      </c>
      <c r="E48" s="36" t="s">
        <v>20</v>
      </c>
      <c r="F48" s="36" t="s">
        <v>20</v>
      </c>
      <c r="G48" s="152"/>
    </row>
    <row r="49" spans="1:7">
      <c r="A49" s="243" t="s">
        <v>105</v>
      </c>
      <c r="B49" s="244"/>
      <c r="C49" s="245"/>
      <c r="D49" s="37"/>
      <c r="E49" s="37"/>
      <c r="F49" s="37"/>
      <c r="G49" s="152"/>
    </row>
    <row r="50" spans="1:7">
      <c r="A50" s="158"/>
      <c r="B50" s="241" t="s">
        <v>106</v>
      </c>
      <c r="C50" s="242"/>
      <c r="D50" s="35"/>
      <c r="E50" s="35"/>
      <c r="F50" s="35"/>
      <c r="G50" s="152"/>
    </row>
    <row r="51" spans="1:7">
      <c r="A51" s="159"/>
      <c r="B51" s="41"/>
      <c r="C51" s="39" t="s">
        <v>106</v>
      </c>
      <c r="D51" s="35"/>
      <c r="E51" s="14"/>
      <c r="F51" s="35"/>
      <c r="G51" s="160"/>
    </row>
    <row r="52" spans="1:7">
      <c r="A52" s="238" t="s">
        <v>107</v>
      </c>
      <c r="B52" s="239"/>
      <c r="C52" s="240"/>
      <c r="D52" s="37">
        <f>D53</f>
        <v>3670</v>
      </c>
      <c r="E52" s="37">
        <f>E53</f>
        <v>3619</v>
      </c>
      <c r="F52" s="37">
        <f>D52-E52</f>
        <v>51</v>
      </c>
      <c r="G52" s="152"/>
    </row>
    <row r="53" spans="1:7">
      <c r="A53" s="156"/>
      <c r="B53" s="241" t="s">
        <v>108</v>
      </c>
      <c r="C53" s="242"/>
      <c r="D53" s="35">
        <f>SUM(D54:D56)</f>
        <v>3670</v>
      </c>
      <c r="E53" s="35">
        <f>SUM(E54:E56)</f>
        <v>3619</v>
      </c>
      <c r="F53" s="35">
        <f>D53-E53</f>
        <v>51</v>
      </c>
      <c r="G53" s="152"/>
    </row>
    <row r="54" spans="1:7">
      <c r="A54" s="157"/>
      <c r="B54" s="42"/>
      <c r="C54" s="39" t="s">
        <v>109</v>
      </c>
      <c r="D54" s="35">
        <v>3320</v>
      </c>
      <c r="E54" s="14">
        <v>2917</v>
      </c>
      <c r="F54" s="54">
        <f>D54-E54</f>
        <v>403</v>
      </c>
      <c r="G54" s="160" t="s">
        <v>218</v>
      </c>
    </row>
    <row r="55" spans="1:7">
      <c r="A55" s="248"/>
      <c r="B55" s="250"/>
      <c r="C55" s="252" t="s">
        <v>110</v>
      </c>
      <c r="D55" s="254">
        <v>350</v>
      </c>
      <c r="E55" s="254">
        <v>702</v>
      </c>
      <c r="F55" s="256">
        <f>D55-E55</f>
        <v>-352</v>
      </c>
      <c r="G55" s="161" t="s">
        <v>219</v>
      </c>
    </row>
    <row r="56" spans="1:7">
      <c r="A56" s="249"/>
      <c r="B56" s="251"/>
      <c r="C56" s="253"/>
      <c r="D56" s="255"/>
      <c r="E56" s="255"/>
      <c r="F56" s="257"/>
      <c r="G56" s="162" t="s">
        <v>111</v>
      </c>
    </row>
    <row r="57" spans="1:7">
      <c r="A57" s="238" t="s">
        <v>112</v>
      </c>
      <c r="B57" s="239"/>
      <c r="C57" s="240"/>
      <c r="D57" s="38" t="s">
        <v>20</v>
      </c>
      <c r="E57" s="38" t="s">
        <v>20</v>
      </c>
      <c r="F57" s="38" t="s">
        <v>20</v>
      </c>
      <c r="G57" s="152"/>
    </row>
    <row r="58" spans="1:7">
      <c r="A58" s="156"/>
      <c r="B58" s="241" t="s">
        <v>113</v>
      </c>
      <c r="C58" s="242"/>
      <c r="D58" s="36" t="s">
        <v>20</v>
      </c>
      <c r="E58" s="36" t="s">
        <v>20</v>
      </c>
      <c r="F58" s="36" t="s">
        <v>20</v>
      </c>
      <c r="G58" s="152"/>
    </row>
    <row r="59" spans="1:7">
      <c r="A59" s="157"/>
      <c r="B59" s="51"/>
      <c r="C59" s="39" t="s">
        <v>113</v>
      </c>
      <c r="D59" s="36" t="s">
        <v>20</v>
      </c>
      <c r="E59" s="36" t="s">
        <v>20</v>
      </c>
      <c r="F59" s="36" t="s">
        <v>20</v>
      </c>
      <c r="G59" s="152"/>
    </row>
    <row r="60" spans="1:7">
      <c r="A60" s="238" t="s">
        <v>114</v>
      </c>
      <c r="B60" s="239"/>
      <c r="C60" s="240"/>
      <c r="D60" s="40"/>
      <c r="E60" s="40"/>
      <c r="F60" s="40"/>
      <c r="G60" s="152"/>
    </row>
    <row r="61" spans="1:7">
      <c r="A61" s="158"/>
      <c r="B61" s="241" t="s">
        <v>115</v>
      </c>
      <c r="C61" s="242"/>
      <c r="D61" s="40"/>
      <c r="E61" s="40"/>
      <c r="F61" s="40"/>
      <c r="G61" s="152"/>
    </row>
    <row r="62" spans="1:7">
      <c r="A62" s="159"/>
      <c r="B62" s="41"/>
      <c r="C62" s="39" t="s">
        <v>115</v>
      </c>
      <c r="D62" s="40"/>
      <c r="E62" s="40"/>
      <c r="F62" s="40"/>
      <c r="G62" s="152"/>
    </row>
    <row r="63" spans="1:7">
      <c r="A63" s="243" t="s">
        <v>116</v>
      </c>
      <c r="B63" s="244"/>
      <c r="C63" s="245"/>
      <c r="D63" s="40"/>
      <c r="E63" s="55">
        <f>E64</f>
        <v>2055</v>
      </c>
      <c r="F63" s="55">
        <f>D63-E63</f>
        <v>-2055</v>
      </c>
      <c r="G63" s="152"/>
    </row>
    <row r="64" spans="1:7">
      <c r="A64" s="158"/>
      <c r="B64" s="246" t="s">
        <v>117</v>
      </c>
      <c r="C64" s="247"/>
      <c r="D64" s="40"/>
      <c r="E64" s="54">
        <f>SUM(E65,E66,E67)</f>
        <v>2055</v>
      </c>
      <c r="F64" s="55">
        <f t="shared" ref="F64:F67" si="2">D64-E64</f>
        <v>-2055</v>
      </c>
      <c r="G64" s="152"/>
    </row>
    <row r="65" spans="1:7">
      <c r="A65" s="154"/>
      <c r="B65" s="48"/>
      <c r="C65" s="39" t="s">
        <v>118</v>
      </c>
      <c r="D65" s="40"/>
      <c r="E65" s="14">
        <v>772</v>
      </c>
      <c r="F65" s="55">
        <f t="shared" si="2"/>
        <v>-772</v>
      </c>
      <c r="G65" s="152"/>
    </row>
    <row r="66" spans="1:7">
      <c r="A66" s="154"/>
      <c r="B66" s="49"/>
      <c r="C66" s="39" t="s">
        <v>119</v>
      </c>
      <c r="D66" s="40"/>
      <c r="E66" s="40"/>
      <c r="F66" s="55">
        <f t="shared" si="2"/>
        <v>0</v>
      </c>
      <c r="G66" s="152"/>
    </row>
    <row r="67" spans="1:7" ht="17.25" thickBot="1">
      <c r="A67" s="163"/>
      <c r="B67" s="43"/>
      <c r="C67" s="44" t="s">
        <v>120</v>
      </c>
      <c r="D67" s="45"/>
      <c r="E67" s="317">
        <v>1283</v>
      </c>
      <c r="F67" s="55">
        <f t="shared" si="2"/>
        <v>-1283</v>
      </c>
      <c r="G67" s="164"/>
    </row>
    <row r="68" spans="1:7" ht="18" thickTop="1" thickBot="1">
      <c r="A68" s="233" t="s">
        <v>121</v>
      </c>
      <c r="B68" s="234"/>
      <c r="C68" s="235"/>
      <c r="D68" s="165">
        <f>SUM(D8,D25,D49,D52,D42)</f>
        <v>1777251</v>
      </c>
      <c r="E68" s="165">
        <f>SUM(E8,E25,E49,E52,E42,E63)</f>
        <v>1830630</v>
      </c>
      <c r="F68" s="165">
        <f>D68-E68</f>
        <v>-53379</v>
      </c>
      <c r="G68" s="166"/>
    </row>
  </sheetData>
  <mergeCells count="47">
    <mergeCell ref="A11:A12"/>
    <mergeCell ref="B11:C11"/>
    <mergeCell ref="A5:C6"/>
    <mergeCell ref="G5:G7"/>
    <mergeCell ref="A8:C8"/>
    <mergeCell ref="A9:A10"/>
    <mergeCell ref="B9:C9"/>
    <mergeCell ref="A25:C25"/>
    <mergeCell ref="B26:C26"/>
    <mergeCell ref="B29:C29"/>
    <mergeCell ref="A13:A14"/>
    <mergeCell ref="B13:C13"/>
    <mergeCell ref="B17:C17"/>
    <mergeCell ref="B21:C21"/>
    <mergeCell ref="B43:C43"/>
    <mergeCell ref="B32:C32"/>
    <mergeCell ref="A33:A35"/>
    <mergeCell ref="B33:B35"/>
    <mergeCell ref="C33:C35"/>
    <mergeCell ref="F33:F35"/>
    <mergeCell ref="B37:C37"/>
    <mergeCell ref="A39:A41"/>
    <mergeCell ref="B39:B41"/>
    <mergeCell ref="A42:C42"/>
    <mergeCell ref="D33:D35"/>
    <mergeCell ref="E33:E35"/>
    <mergeCell ref="B46:C46"/>
    <mergeCell ref="A49:C49"/>
    <mergeCell ref="B50:C50"/>
    <mergeCell ref="A52:C52"/>
    <mergeCell ref="B53:C53"/>
    <mergeCell ref="A68:C68"/>
    <mergeCell ref="A2:G2"/>
    <mergeCell ref="A3:G3"/>
    <mergeCell ref="A57:C57"/>
    <mergeCell ref="B58:C58"/>
    <mergeCell ref="A60:C60"/>
    <mergeCell ref="B61:C61"/>
    <mergeCell ref="A63:C63"/>
    <mergeCell ref="B64:C64"/>
    <mergeCell ref="A55:A56"/>
    <mergeCell ref="B55:B56"/>
    <mergeCell ref="C55:C56"/>
    <mergeCell ref="D55:D56"/>
    <mergeCell ref="E55:E56"/>
    <mergeCell ref="F55:F56"/>
    <mergeCell ref="A45:C45"/>
  </mergeCells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opLeftCell="A97" zoomScale="115" zoomScaleNormal="115" workbookViewId="0">
      <selection activeCell="A7" sqref="A7:A45"/>
    </sheetView>
  </sheetViews>
  <sheetFormatPr defaultRowHeight="16.5"/>
  <cols>
    <col min="3" max="3" width="14.5" customWidth="1"/>
    <col min="4" max="5" width="11.25" style="15" bestFit="1" customWidth="1"/>
    <col min="6" max="6" width="9.375" style="15" bestFit="1" customWidth="1"/>
    <col min="7" max="7" width="45.25" style="187" customWidth="1"/>
    <col min="10" max="10" width="14.625" bestFit="1" customWidth="1"/>
  </cols>
  <sheetData>
    <row r="1" spans="1:10" ht="19.5">
      <c r="A1" s="312" t="s">
        <v>0</v>
      </c>
      <c r="B1" s="312"/>
      <c r="C1" s="312"/>
      <c r="D1" s="312"/>
      <c r="E1" s="312"/>
      <c r="F1" s="312"/>
      <c r="G1" s="312"/>
    </row>
    <row r="2" spans="1:10" ht="17.25" thickBot="1">
      <c r="G2" s="181" t="s">
        <v>1</v>
      </c>
    </row>
    <row r="3" spans="1:10" ht="17.25" thickTop="1">
      <c r="A3" s="283" t="s">
        <v>2</v>
      </c>
      <c r="B3" s="284"/>
      <c r="C3" s="285"/>
      <c r="D3" s="16" t="s">
        <v>3</v>
      </c>
      <c r="E3" s="16" t="s">
        <v>5</v>
      </c>
      <c r="F3" s="16" t="s">
        <v>7</v>
      </c>
      <c r="G3" s="289" t="s">
        <v>10</v>
      </c>
    </row>
    <row r="4" spans="1:10">
      <c r="A4" s="286"/>
      <c r="B4" s="287"/>
      <c r="C4" s="288"/>
      <c r="D4" s="17" t="s">
        <v>4</v>
      </c>
      <c r="E4" s="18" t="s">
        <v>3</v>
      </c>
      <c r="F4" s="18" t="s">
        <v>8</v>
      </c>
      <c r="G4" s="290"/>
    </row>
    <row r="5" spans="1:10" ht="17.25" thickBot="1">
      <c r="A5" s="1" t="s">
        <v>11</v>
      </c>
      <c r="B5" s="2" t="s">
        <v>12</v>
      </c>
      <c r="C5" s="2" t="s">
        <v>13</v>
      </c>
      <c r="D5" s="19"/>
      <c r="E5" s="20" t="s">
        <v>6</v>
      </c>
      <c r="F5" s="20" t="s">
        <v>9</v>
      </c>
      <c r="G5" s="291"/>
    </row>
    <row r="6" spans="1:10" ht="17.25" thickTop="1">
      <c r="A6" s="292" t="s">
        <v>14</v>
      </c>
      <c r="B6" s="276"/>
      <c r="C6" s="277"/>
      <c r="D6" s="21">
        <f>SUM(D7,D21,D40)</f>
        <v>949787</v>
      </c>
      <c r="E6" s="21">
        <f>SUM(E7,E21,E40)</f>
        <v>1139015</v>
      </c>
      <c r="F6" s="21">
        <f>SUM(F7,F21,F40)</f>
        <v>-189228</v>
      </c>
      <c r="G6" s="182"/>
    </row>
    <row r="7" spans="1:10">
      <c r="A7" s="293"/>
      <c r="B7" s="246" t="s">
        <v>15</v>
      </c>
      <c r="C7" s="247"/>
      <c r="D7" s="14">
        <f>SUM(D8:D20)</f>
        <v>626549</v>
      </c>
      <c r="E7" s="14">
        <f>SUM(E8:E20)</f>
        <v>617819</v>
      </c>
      <c r="F7" s="14">
        <f>SUM(F8:F20)</f>
        <v>8730</v>
      </c>
      <c r="G7" s="183"/>
    </row>
    <row r="8" spans="1:10" ht="52.5">
      <c r="A8" s="294"/>
      <c r="B8" s="279"/>
      <c r="C8" s="26" t="s">
        <v>16</v>
      </c>
      <c r="D8" s="27">
        <v>464800</v>
      </c>
      <c r="E8" s="27">
        <v>440132</v>
      </c>
      <c r="F8" s="28">
        <f>D8-E8</f>
        <v>24668</v>
      </c>
      <c r="G8" s="180" t="s">
        <v>276</v>
      </c>
    </row>
    <row r="9" spans="1:10">
      <c r="A9" s="294"/>
      <c r="B9" s="280"/>
      <c r="C9" s="279" t="s">
        <v>17</v>
      </c>
      <c r="D9" s="281">
        <v>39515</v>
      </c>
      <c r="E9" s="281">
        <v>43224</v>
      </c>
      <c r="F9" s="281">
        <f>D9-E9</f>
        <v>-3709</v>
      </c>
      <c r="G9" s="180" t="s">
        <v>277</v>
      </c>
    </row>
    <row r="10" spans="1:10">
      <c r="A10" s="294"/>
      <c r="B10" s="280"/>
      <c r="C10" s="280"/>
      <c r="D10" s="282"/>
      <c r="E10" s="282"/>
      <c r="F10" s="282"/>
      <c r="G10" s="168" t="s">
        <v>278</v>
      </c>
    </row>
    <row r="11" spans="1:10">
      <c r="A11" s="294"/>
      <c r="B11" s="280"/>
      <c r="C11" s="280"/>
      <c r="D11" s="282"/>
      <c r="E11" s="282"/>
      <c r="F11" s="282"/>
      <c r="G11" s="168" t="s">
        <v>279</v>
      </c>
    </row>
    <row r="12" spans="1:10">
      <c r="A12" s="294"/>
      <c r="B12" s="280"/>
      <c r="C12" s="280"/>
      <c r="D12" s="282"/>
      <c r="E12" s="282"/>
      <c r="F12" s="282"/>
      <c r="G12" s="168" t="s">
        <v>280</v>
      </c>
      <c r="J12" s="15"/>
    </row>
    <row r="13" spans="1:10">
      <c r="A13" s="294"/>
      <c r="B13" s="280"/>
      <c r="C13" s="280"/>
      <c r="D13" s="282"/>
      <c r="E13" s="282"/>
      <c r="F13" s="282"/>
      <c r="G13" s="168" t="s">
        <v>281</v>
      </c>
    </row>
    <row r="14" spans="1:10">
      <c r="A14" s="294"/>
      <c r="B14" s="280"/>
      <c r="C14" s="280"/>
      <c r="D14" s="282"/>
      <c r="E14" s="282"/>
      <c r="F14" s="282"/>
      <c r="G14" s="168" t="s">
        <v>282</v>
      </c>
    </row>
    <row r="15" spans="1:10">
      <c r="A15" s="294"/>
      <c r="B15" s="280"/>
      <c r="C15" s="280"/>
      <c r="D15" s="282"/>
      <c r="E15" s="282"/>
      <c r="F15" s="282"/>
      <c r="G15" s="168" t="s">
        <v>283</v>
      </c>
    </row>
    <row r="16" spans="1:10">
      <c r="A16" s="294"/>
      <c r="B16" s="280"/>
      <c r="C16" s="280"/>
      <c r="D16" s="282"/>
      <c r="E16" s="282"/>
      <c r="F16" s="282"/>
      <c r="G16" s="168" t="s">
        <v>284</v>
      </c>
    </row>
    <row r="17" spans="1:7">
      <c r="A17" s="294"/>
      <c r="B17" s="280"/>
      <c r="C17" s="280"/>
      <c r="D17" s="282"/>
      <c r="E17" s="282"/>
      <c r="F17" s="282"/>
      <c r="G17" s="168" t="s">
        <v>285</v>
      </c>
    </row>
    <row r="18" spans="1:7" ht="21">
      <c r="A18" s="294"/>
      <c r="B18" s="280"/>
      <c r="C18" s="26" t="s">
        <v>18</v>
      </c>
      <c r="D18" s="27">
        <v>46654</v>
      </c>
      <c r="E18" s="27">
        <v>44195</v>
      </c>
      <c r="F18" s="27">
        <f>D18-E18</f>
        <v>2459</v>
      </c>
      <c r="G18" s="180" t="s">
        <v>286</v>
      </c>
    </row>
    <row r="19" spans="1:7">
      <c r="A19" s="294"/>
      <c r="B19" s="280"/>
      <c r="C19" s="193" t="s">
        <v>19</v>
      </c>
      <c r="D19" s="192">
        <v>55380</v>
      </c>
      <c r="E19" s="192">
        <v>62768</v>
      </c>
      <c r="F19" s="192">
        <f>D19-E19</f>
        <v>-7388</v>
      </c>
      <c r="G19" s="180"/>
    </row>
    <row r="20" spans="1:7" ht="16.5" customHeight="1">
      <c r="A20" s="294"/>
      <c r="B20" s="280"/>
      <c r="C20" s="193" t="s">
        <v>21</v>
      </c>
      <c r="D20" s="192">
        <v>20200</v>
      </c>
      <c r="E20" s="192">
        <v>27500</v>
      </c>
      <c r="F20" s="192">
        <f>D20-E20</f>
        <v>-7300</v>
      </c>
      <c r="G20" s="180"/>
    </row>
    <row r="21" spans="1:7">
      <c r="A21" s="294"/>
      <c r="B21" s="246" t="s">
        <v>22</v>
      </c>
      <c r="C21" s="247"/>
      <c r="D21" s="14">
        <f>SUM(D22:D39)</f>
        <v>216689</v>
      </c>
      <c r="E21" s="14">
        <f>SUM(E22:E39)</f>
        <v>262066</v>
      </c>
      <c r="F21" s="14">
        <f>SUM(F22:F39)</f>
        <v>-45377</v>
      </c>
      <c r="G21" s="183"/>
    </row>
    <row r="22" spans="1:7" ht="31.5">
      <c r="A22" s="294"/>
      <c r="B22" s="279"/>
      <c r="C22" s="4" t="s">
        <v>16</v>
      </c>
      <c r="D22" s="53">
        <v>137619</v>
      </c>
      <c r="E22" s="53">
        <v>171869</v>
      </c>
      <c r="F22" s="29">
        <f>D22-E22</f>
        <v>-34250</v>
      </c>
      <c r="G22" s="180" t="s">
        <v>287</v>
      </c>
    </row>
    <row r="23" spans="1:7">
      <c r="A23" s="294"/>
      <c r="B23" s="280"/>
      <c r="C23" s="307" t="s">
        <v>17</v>
      </c>
      <c r="D23" s="313">
        <v>27904</v>
      </c>
      <c r="E23" s="313">
        <v>35705</v>
      </c>
      <c r="F23" s="313">
        <f>D23-E23</f>
        <v>-7801</v>
      </c>
      <c r="G23" s="180" t="s">
        <v>288</v>
      </c>
    </row>
    <row r="24" spans="1:7">
      <c r="A24" s="294"/>
      <c r="B24" s="280"/>
      <c r="C24" s="308"/>
      <c r="D24" s="314"/>
      <c r="E24" s="314"/>
      <c r="F24" s="314"/>
      <c r="G24" s="168" t="s">
        <v>289</v>
      </c>
    </row>
    <row r="25" spans="1:7">
      <c r="A25" s="294"/>
      <c r="B25" s="280"/>
      <c r="C25" s="308"/>
      <c r="D25" s="314"/>
      <c r="E25" s="314"/>
      <c r="F25" s="314"/>
      <c r="G25" s="168" t="s">
        <v>290</v>
      </c>
    </row>
    <row r="26" spans="1:7">
      <c r="A26" s="294"/>
      <c r="B26" s="280"/>
      <c r="C26" s="308"/>
      <c r="D26" s="314"/>
      <c r="E26" s="314"/>
      <c r="F26" s="314"/>
      <c r="G26" s="168" t="s">
        <v>291</v>
      </c>
    </row>
    <row r="27" spans="1:7">
      <c r="A27" s="294"/>
      <c r="B27" s="280"/>
      <c r="C27" s="308"/>
      <c r="D27" s="314"/>
      <c r="E27" s="314"/>
      <c r="F27" s="314"/>
      <c r="G27" s="168" t="s">
        <v>292</v>
      </c>
    </row>
    <row r="28" spans="1:7">
      <c r="A28" s="294"/>
      <c r="B28" s="280"/>
      <c r="C28" s="308"/>
      <c r="D28" s="314"/>
      <c r="E28" s="314"/>
      <c r="F28" s="314"/>
      <c r="G28" s="168" t="s">
        <v>293</v>
      </c>
    </row>
    <row r="29" spans="1:7">
      <c r="A29" s="294"/>
      <c r="B29" s="280"/>
      <c r="C29" s="308"/>
      <c r="D29" s="314"/>
      <c r="E29" s="314"/>
      <c r="F29" s="314"/>
      <c r="G29" s="168" t="s">
        <v>294</v>
      </c>
    </row>
    <row r="30" spans="1:7" s="174" customFormat="1">
      <c r="A30" s="294"/>
      <c r="B30" s="280"/>
      <c r="C30" s="308"/>
      <c r="D30" s="314"/>
      <c r="E30" s="314"/>
      <c r="F30" s="314"/>
      <c r="G30" s="168" t="s">
        <v>295</v>
      </c>
    </row>
    <row r="31" spans="1:7" s="174" customFormat="1">
      <c r="A31" s="294"/>
      <c r="B31" s="280"/>
      <c r="C31" s="308"/>
      <c r="D31" s="314"/>
      <c r="E31" s="314"/>
      <c r="F31" s="314"/>
      <c r="G31" s="168" t="s">
        <v>296</v>
      </c>
    </row>
    <row r="32" spans="1:7" s="174" customFormat="1">
      <c r="A32" s="294"/>
      <c r="B32" s="280"/>
      <c r="C32" s="308"/>
      <c r="D32" s="314"/>
      <c r="E32" s="314"/>
      <c r="F32" s="314"/>
      <c r="G32" s="168" t="s">
        <v>297</v>
      </c>
    </row>
    <row r="33" spans="1:7">
      <c r="A33" s="294"/>
      <c r="B33" s="280"/>
      <c r="C33" s="307" t="s">
        <v>18</v>
      </c>
      <c r="D33" s="313">
        <v>20142</v>
      </c>
      <c r="E33" s="313">
        <v>26130</v>
      </c>
      <c r="F33" s="313">
        <f>D33-E33</f>
        <v>-5988</v>
      </c>
      <c r="G33" s="180" t="s">
        <v>298</v>
      </c>
    </row>
    <row r="34" spans="1:7">
      <c r="A34" s="294"/>
      <c r="B34" s="280"/>
      <c r="C34" s="308"/>
      <c r="D34" s="314"/>
      <c r="E34" s="314"/>
      <c r="F34" s="314"/>
      <c r="G34" s="168" t="s">
        <v>299</v>
      </c>
    </row>
    <row r="35" spans="1:7" s="174" customFormat="1">
      <c r="A35" s="294"/>
      <c r="B35" s="280"/>
      <c r="C35" s="308"/>
      <c r="D35" s="314"/>
      <c r="E35" s="314"/>
      <c r="F35" s="314"/>
      <c r="G35" s="168" t="s">
        <v>300</v>
      </c>
    </row>
    <row r="36" spans="1:7" s="174" customFormat="1">
      <c r="A36" s="294"/>
      <c r="B36" s="280"/>
      <c r="C36" s="308"/>
      <c r="D36" s="314"/>
      <c r="E36" s="314"/>
      <c r="F36" s="314"/>
      <c r="G36" s="168" t="s">
        <v>301</v>
      </c>
    </row>
    <row r="37" spans="1:7" s="174" customFormat="1">
      <c r="A37" s="294"/>
      <c r="B37" s="280"/>
      <c r="C37" s="308"/>
      <c r="D37" s="314"/>
      <c r="E37" s="314"/>
      <c r="F37" s="314"/>
      <c r="G37" s="168" t="s">
        <v>302</v>
      </c>
    </row>
    <row r="38" spans="1:7">
      <c r="A38" s="294"/>
      <c r="B38" s="280"/>
      <c r="C38" s="193" t="s">
        <v>19</v>
      </c>
      <c r="D38" s="192">
        <v>24324</v>
      </c>
      <c r="E38" s="192">
        <v>19362</v>
      </c>
      <c r="F38" s="192">
        <f>D38-E38</f>
        <v>4962</v>
      </c>
      <c r="G38" s="180"/>
    </row>
    <row r="39" spans="1:7" ht="16.5" customHeight="1">
      <c r="A39" s="294"/>
      <c r="B39" s="280"/>
      <c r="C39" s="193" t="s">
        <v>21</v>
      </c>
      <c r="D39" s="192">
        <v>6700</v>
      </c>
      <c r="E39" s="192">
        <v>9000</v>
      </c>
      <c r="F39" s="192">
        <f>D39-E39</f>
        <v>-2300</v>
      </c>
      <c r="G39" s="180"/>
    </row>
    <row r="40" spans="1:7">
      <c r="A40" s="294"/>
      <c r="B40" s="246" t="s">
        <v>23</v>
      </c>
      <c r="C40" s="247"/>
      <c r="D40" s="14">
        <f>SUM(D41)</f>
        <v>106549</v>
      </c>
      <c r="E40" s="14">
        <f>SUM(E41)</f>
        <v>259130</v>
      </c>
      <c r="F40" s="14">
        <f>SUM(F41)</f>
        <v>-152581</v>
      </c>
      <c r="G40" s="184"/>
    </row>
    <row r="41" spans="1:7">
      <c r="A41" s="294"/>
      <c r="B41" s="279"/>
      <c r="C41" s="279" t="s">
        <v>24</v>
      </c>
      <c r="D41" s="281">
        <v>106549</v>
      </c>
      <c r="E41" s="281">
        <v>259130</v>
      </c>
      <c r="F41" s="281">
        <f>D41-E41</f>
        <v>-152581</v>
      </c>
      <c r="G41" s="168" t="s">
        <v>303</v>
      </c>
    </row>
    <row r="42" spans="1:7">
      <c r="A42" s="294"/>
      <c r="B42" s="280"/>
      <c r="C42" s="280"/>
      <c r="D42" s="282"/>
      <c r="E42" s="282"/>
      <c r="F42" s="282"/>
      <c r="G42" s="168" t="s">
        <v>304</v>
      </c>
    </row>
    <row r="43" spans="1:7">
      <c r="A43" s="294"/>
      <c r="B43" s="280"/>
      <c r="C43" s="280"/>
      <c r="D43" s="282"/>
      <c r="E43" s="282"/>
      <c r="F43" s="282"/>
      <c r="G43" s="168" t="s">
        <v>305</v>
      </c>
    </row>
    <row r="44" spans="1:7">
      <c r="A44" s="294"/>
      <c r="B44" s="280"/>
      <c r="C44" s="280"/>
      <c r="D44" s="282"/>
      <c r="E44" s="282"/>
      <c r="F44" s="282"/>
      <c r="G44" s="168" t="s">
        <v>306</v>
      </c>
    </row>
    <row r="45" spans="1:7" ht="17.25" thickBot="1">
      <c r="A45" s="294"/>
      <c r="B45" s="280"/>
      <c r="C45" s="280"/>
      <c r="D45" s="282"/>
      <c r="E45" s="282"/>
      <c r="F45" s="282"/>
      <c r="G45" s="168" t="s">
        <v>307</v>
      </c>
    </row>
    <row r="46" spans="1:7" ht="17.25" thickTop="1">
      <c r="A46" s="292" t="s">
        <v>25</v>
      </c>
      <c r="B46" s="276"/>
      <c r="C46" s="277"/>
      <c r="D46" s="21">
        <f>D47+D66</f>
        <v>146644</v>
      </c>
      <c r="E46" s="21">
        <f>E47+E66</f>
        <v>114363</v>
      </c>
      <c r="F46" s="22">
        <f>D46-E46</f>
        <v>32281</v>
      </c>
      <c r="G46" s="182"/>
    </row>
    <row r="47" spans="1:7">
      <c r="A47" s="293"/>
      <c r="B47" s="246" t="s">
        <v>26</v>
      </c>
      <c r="C47" s="247"/>
      <c r="D47" s="14">
        <f>SUM(D48:D65)</f>
        <v>139454</v>
      </c>
      <c r="E47" s="14">
        <f>SUM(E48:E65)</f>
        <v>106613</v>
      </c>
      <c r="F47" s="23">
        <f>D47-E47</f>
        <v>32841</v>
      </c>
      <c r="G47" s="183"/>
    </row>
    <row r="48" spans="1:7">
      <c r="A48" s="294"/>
      <c r="B48" s="279"/>
      <c r="C48" s="279" t="s">
        <v>27</v>
      </c>
      <c r="D48" s="281">
        <v>92782</v>
      </c>
      <c r="E48" s="281">
        <v>67091</v>
      </c>
      <c r="F48" s="299">
        <f>D48-E48</f>
        <v>25691</v>
      </c>
      <c r="G48" s="180" t="s">
        <v>245</v>
      </c>
    </row>
    <row r="49" spans="1:9">
      <c r="A49" s="294"/>
      <c r="B49" s="280"/>
      <c r="C49" s="280"/>
      <c r="D49" s="282"/>
      <c r="E49" s="282"/>
      <c r="F49" s="301"/>
      <c r="G49" s="168" t="s">
        <v>246</v>
      </c>
    </row>
    <row r="50" spans="1:9">
      <c r="A50" s="294"/>
      <c r="B50" s="280"/>
      <c r="C50" s="280"/>
      <c r="D50" s="282"/>
      <c r="E50" s="282"/>
      <c r="F50" s="301"/>
      <c r="G50" s="168" t="s">
        <v>247</v>
      </c>
    </row>
    <row r="51" spans="1:9" s="174" customFormat="1">
      <c r="A51" s="294"/>
      <c r="B51" s="280"/>
      <c r="C51" s="280"/>
      <c r="D51" s="282"/>
      <c r="E51" s="282"/>
      <c r="F51" s="301"/>
      <c r="G51" s="168" t="s">
        <v>248</v>
      </c>
    </row>
    <row r="52" spans="1:9">
      <c r="A52" s="294"/>
      <c r="B52" s="280"/>
      <c r="C52" s="280"/>
      <c r="D52" s="282"/>
      <c r="E52" s="282"/>
      <c r="F52" s="301"/>
      <c r="G52" s="168" t="s">
        <v>249</v>
      </c>
    </row>
    <row r="53" spans="1:9" s="174" customFormat="1">
      <c r="A53" s="294"/>
      <c r="B53" s="280"/>
      <c r="C53" s="280"/>
      <c r="D53" s="282"/>
      <c r="E53" s="282"/>
      <c r="F53" s="301"/>
      <c r="G53" s="168" t="s">
        <v>250</v>
      </c>
    </row>
    <row r="54" spans="1:9">
      <c r="A54" s="294"/>
      <c r="B54" s="280"/>
      <c r="C54" s="280"/>
      <c r="D54" s="282"/>
      <c r="E54" s="282"/>
      <c r="F54" s="301"/>
      <c r="G54" s="168" t="s">
        <v>251</v>
      </c>
    </row>
    <row r="55" spans="1:9">
      <c r="A55" s="294"/>
      <c r="B55" s="280"/>
      <c r="C55" s="295"/>
      <c r="D55" s="296"/>
      <c r="E55" s="296"/>
      <c r="F55" s="300"/>
      <c r="G55" s="169" t="s">
        <v>252</v>
      </c>
    </row>
    <row r="56" spans="1:9">
      <c r="A56" s="294"/>
      <c r="B56" s="280"/>
      <c r="C56" s="279" t="s">
        <v>28</v>
      </c>
      <c r="D56" s="281">
        <v>29777</v>
      </c>
      <c r="E56" s="281">
        <v>25400</v>
      </c>
      <c r="F56" s="299">
        <f>D56-E56</f>
        <v>4377</v>
      </c>
      <c r="G56" s="180" t="s">
        <v>253</v>
      </c>
    </row>
    <row r="57" spans="1:9">
      <c r="A57" s="294"/>
      <c r="B57" s="280"/>
      <c r="C57" s="280"/>
      <c r="D57" s="282"/>
      <c r="E57" s="282"/>
      <c r="F57" s="301"/>
      <c r="G57" s="168" t="s">
        <v>254</v>
      </c>
    </row>
    <row r="58" spans="1:9">
      <c r="A58" s="294"/>
      <c r="B58" s="280"/>
      <c r="C58" s="280"/>
      <c r="D58" s="282"/>
      <c r="E58" s="282"/>
      <c r="F58" s="301"/>
      <c r="G58" s="168" t="s">
        <v>214</v>
      </c>
    </row>
    <row r="59" spans="1:9">
      <c r="A59" s="294"/>
      <c r="B59" s="280"/>
      <c r="C59" s="280"/>
      <c r="D59" s="282"/>
      <c r="E59" s="282"/>
      <c r="F59" s="301"/>
      <c r="G59" s="168" t="s">
        <v>215</v>
      </c>
    </row>
    <row r="60" spans="1:9">
      <c r="A60" s="294"/>
      <c r="B60" s="280"/>
      <c r="C60" s="280"/>
      <c r="D60" s="282"/>
      <c r="E60" s="282"/>
      <c r="F60" s="301"/>
      <c r="G60" s="168" t="s">
        <v>213</v>
      </c>
    </row>
    <row r="61" spans="1:9">
      <c r="A61" s="294"/>
      <c r="B61" s="280"/>
      <c r="C61" s="279" t="s">
        <v>29</v>
      </c>
      <c r="D61" s="297">
        <v>12800</v>
      </c>
      <c r="E61" s="281">
        <v>10267</v>
      </c>
      <c r="F61" s="299">
        <f>D61-E61</f>
        <v>2533</v>
      </c>
      <c r="G61" s="180" t="s">
        <v>255</v>
      </c>
    </row>
    <row r="62" spans="1:9">
      <c r="A62" s="294"/>
      <c r="B62" s="280"/>
      <c r="C62" s="295"/>
      <c r="D62" s="298"/>
      <c r="E62" s="296"/>
      <c r="F62" s="300"/>
      <c r="G62" s="169" t="s">
        <v>256</v>
      </c>
    </row>
    <row r="63" spans="1:9">
      <c r="A63" s="294"/>
      <c r="B63" s="280"/>
      <c r="C63" s="279" t="s">
        <v>30</v>
      </c>
      <c r="D63" s="297">
        <v>4095</v>
      </c>
      <c r="E63" s="281">
        <v>3855</v>
      </c>
      <c r="F63" s="299">
        <f>D63-E63</f>
        <v>240</v>
      </c>
      <c r="G63" s="180" t="s">
        <v>257</v>
      </c>
      <c r="I63" s="167"/>
    </row>
    <row r="64" spans="1:9">
      <c r="A64" s="294"/>
      <c r="B64" s="280"/>
      <c r="C64" s="295"/>
      <c r="D64" s="298"/>
      <c r="E64" s="296"/>
      <c r="F64" s="300"/>
      <c r="G64" s="169" t="s">
        <v>258</v>
      </c>
      <c r="I64" s="167"/>
    </row>
    <row r="65" spans="1:7">
      <c r="A65" s="294"/>
      <c r="B65" s="295"/>
      <c r="C65" s="5" t="s">
        <v>31</v>
      </c>
      <c r="D65" s="175" t="s">
        <v>20</v>
      </c>
      <c r="E65" s="14" t="s">
        <v>20</v>
      </c>
      <c r="F65" s="14" t="s">
        <v>20</v>
      </c>
      <c r="G65" s="183"/>
    </row>
    <row r="66" spans="1:7">
      <c r="A66" s="294"/>
      <c r="B66" s="246" t="s">
        <v>32</v>
      </c>
      <c r="C66" s="247"/>
      <c r="D66" s="175">
        <f>SUM(D67:D68)</f>
        <v>7190</v>
      </c>
      <c r="E66" s="14">
        <f>SUM(E67:E68)</f>
        <v>7750</v>
      </c>
      <c r="F66" s="23">
        <f>D66-E66</f>
        <v>-560</v>
      </c>
      <c r="G66" s="183"/>
    </row>
    <row r="67" spans="1:7" ht="27.75" customHeight="1">
      <c r="A67" s="294"/>
      <c r="B67" s="4"/>
      <c r="C67" s="5" t="s">
        <v>205</v>
      </c>
      <c r="D67" s="175">
        <v>4190</v>
      </c>
      <c r="E67" s="14">
        <v>4750</v>
      </c>
      <c r="F67" s="23">
        <f t="shared" ref="F67:F68" si="0">D67-E67</f>
        <v>-560</v>
      </c>
      <c r="G67" s="183" t="s">
        <v>259</v>
      </c>
    </row>
    <row r="68" spans="1:7">
      <c r="A68" s="6"/>
      <c r="B68" s="7"/>
      <c r="C68" s="5" t="s">
        <v>198</v>
      </c>
      <c r="D68" s="175">
        <v>3000</v>
      </c>
      <c r="E68" s="14">
        <v>3000</v>
      </c>
      <c r="F68" s="23">
        <f t="shared" si="0"/>
        <v>0</v>
      </c>
      <c r="G68" s="183" t="s">
        <v>221</v>
      </c>
    </row>
    <row r="69" spans="1:7">
      <c r="A69" s="302" t="s">
        <v>33</v>
      </c>
      <c r="B69" s="244"/>
      <c r="C69" s="245"/>
      <c r="D69" s="24">
        <f>D70</f>
        <v>226106</v>
      </c>
      <c r="E69" s="24">
        <f>E70</f>
        <v>241215</v>
      </c>
      <c r="F69" s="24">
        <f>D69-E69</f>
        <v>-15109</v>
      </c>
      <c r="G69" s="185"/>
    </row>
    <row r="70" spans="1:7">
      <c r="A70" s="293"/>
      <c r="B70" s="246" t="s">
        <v>34</v>
      </c>
      <c r="C70" s="247"/>
      <c r="D70" s="14">
        <f>SUM(D71:D81)</f>
        <v>226106</v>
      </c>
      <c r="E70" s="14">
        <f>SUM(E71:E81)</f>
        <v>241215</v>
      </c>
      <c r="F70" s="14">
        <f>D70-E70</f>
        <v>-15109</v>
      </c>
      <c r="G70" s="183"/>
    </row>
    <row r="71" spans="1:7">
      <c r="A71" s="294"/>
      <c r="B71" s="52"/>
      <c r="C71" s="52" t="s">
        <v>199</v>
      </c>
      <c r="D71" s="176">
        <v>22500</v>
      </c>
      <c r="E71" s="53">
        <v>23437</v>
      </c>
      <c r="F71" s="53">
        <f>D71-E71</f>
        <v>-937</v>
      </c>
      <c r="G71" s="180" t="s">
        <v>260</v>
      </c>
    </row>
    <row r="72" spans="1:7">
      <c r="A72" s="294"/>
      <c r="B72" s="280"/>
      <c r="C72" s="279" t="s">
        <v>200</v>
      </c>
      <c r="D72" s="297">
        <v>29820</v>
      </c>
      <c r="E72" s="281">
        <v>30461</v>
      </c>
      <c r="F72" s="281">
        <f>D72-E72</f>
        <v>-641</v>
      </c>
      <c r="G72" s="180" t="s">
        <v>261</v>
      </c>
    </row>
    <row r="73" spans="1:7">
      <c r="A73" s="294"/>
      <c r="B73" s="280"/>
      <c r="C73" s="295"/>
      <c r="D73" s="298"/>
      <c r="E73" s="296"/>
      <c r="F73" s="296"/>
      <c r="G73" s="169" t="s">
        <v>220</v>
      </c>
    </row>
    <row r="74" spans="1:7">
      <c r="A74" s="294"/>
      <c r="B74" s="280"/>
      <c r="C74" s="279" t="s">
        <v>201</v>
      </c>
      <c r="D74" s="297">
        <v>23322</v>
      </c>
      <c r="E74" s="281">
        <v>21836</v>
      </c>
      <c r="F74" s="299">
        <f>D74-E74</f>
        <v>1486</v>
      </c>
      <c r="G74" s="180" t="s">
        <v>262</v>
      </c>
    </row>
    <row r="75" spans="1:7">
      <c r="A75" s="294"/>
      <c r="B75" s="280"/>
      <c r="C75" s="280"/>
      <c r="D75" s="303"/>
      <c r="E75" s="282"/>
      <c r="F75" s="301"/>
      <c r="G75" s="168" t="s">
        <v>263</v>
      </c>
    </row>
    <row r="76" spans="1:7" ht="57" customHeight="1">
      <c r="A76" s="294"/>
      <c r="B76" s="280"/>
      <c r="C76" s="295"/>
      <c r="D76" s="298"/>
      <c r="E76" s="296"/>
      <c r="F76" s="300"/>
      <c r="G76" s="169" t="s">
        <v>264</v>
      </c>
    </row>
    <row r="77" spans="1:7">
      <c r="A77" s="294"/>
      <c r="B77" s="280"/>
      <c r="C77" s="5" t="s">
        <v>202</v>
      </c>
      <c r="D77" s="175"/>
      <c r="E77" s="14">
        <v>10700</v>
      </c>
      <c r="F77" s="14" t="s">
        <v>20</v>
      </c>
      <c r="G77" s="183"/>
    </row>
    <row r="78" spans="1:7">
      <c r="A78" s="294"/>
      <c r="B78" s="280"/>
      <c r="C78" s="177" t="s">
        <v>203</v>
      </c>
      <c r="D78" s="179">
        <v>2000</v>
      </c>
      <c r="E78" s="178">
        <v>9613</v>
      </c>
      <c r="F78" s="178">
        <f>D78-E78</f>
        <v>-7613</v>
      </c>
      <c r="G78" s="169" t="s">
        <v>265</v>
      </c>
    </row>
    <row r="79" spans="1:7">
      <c r="A79" s="294"/>
      <c r="B79" s="280"/>
      <c r="C79" s="279" t="s">
        <v>204</v>
      </c>
      <c r="D79" s="297">
        <v>148464</v>
      </c>
      <c r="E79" s="281">
        <v>145168</v>
      </c>
      <c r="F79" s="281">
        <f>D79-E79</f>
        <v>3296</v>
      </c>
      <c r="G79" s="180" t="s">
        <v>266</v>
      </c>
    </row>
    <row r="80" spans="1:7">
      <c r="A80" s="294"/>
      <c r="B80" s="280"/>
      <c r="C80" s="280"/>
      <c r="D80" s="303"/>
      <c r="E80" s="282"/>
      <c r="F80" s="282"/>
      <c r="G80" s="168" t="s">
        <v>268</v>
      </c>
    </row>
    <row r="81" spans="1:7">
      <c r="A81" s="294"/>
      <c r="B81" s="280"/>
      <c r="C81" s="280"/>
      <c r="D81" s="303"/>
      <c r="E81" s="282"/>
      <c r="F81" s="282"/>
      <c r="G81" s="168" t="s">
        <v>267</v>
      </c>
    </row>
    <row r="82" spans="1:7">
      <c r="A82" s="302" t="s">
        <v>35</v>
      </c>
      <c r="B82" s="244"/>
      <c r="C82" s="245"/>
      <c r="D82" s="24">
        <f>D83+D88</f>
        <v>379936</v>
      </c>
      <c r="E82" s="24">
        <f>E83+E88</f>
        <v>243836</v>
      </c>
      <c r="F82" s="24">
        <f>D82-E82</f>
        <v>136100</v>
      </c>
      <c r="G82" s="183"/>
    </row>
    <row r="83" spans="1:7">
      <c r="A83" s="293"/>
      <c r="B83" s="246" t="s">
        <v>36</v>
      </c>
      <c r="C83" s="247"/>
      <c r="D83" s="14">
        <f>SUM(D84:D87)</f>
        <v>314656</v>
      </c>
      <c r="E83" s="14">
        <f>SUM(E84:E87)</f>
        <v>208894</v>
      </c>
      <c r="F83" s="23">
        <f>D83-E83</f>
        <v>105762</v>
      </c>
      <c r="G83" s="183"/>
    </row>
    <row r="84" spans="1:7" ht="42">
      <c r="A84" s="294"/>
      <c r="B84" s="279"/>
      <c r="C84" s="5" t="s">
        <v>206</v>
      </c>
      <c r="D84" s="175">
        <v>279840</v>
      </c>
      <c r="E84" s="175">
        <v>125898</v>
      </c>
      <c r="F84" s="23">
        <f>D84-E84</f>
        <v>153942</v>
      </c>
      <c r="G84" s="183" t="s">
        <v>270</v>
      </c>
    </row>
    <row r="85" spans="1:7">
      <c r="A85" s="294"/>
      <c r="B85" s="280"/>
      <c r="C85" s="279" t="s">
        <v>207</v>
      </c>
      <c r="D85" s="297">
        <v>34816</v>
      </c>
      <c r="E85" s="281">
        <v>82996</v>
      </c>
      <c r="F85" s="315">
        <f>D85-E85</f>
        <v>-48180</v>
      </c>
      <c r="G85" s="180" t="s">
        <v>271</v>
      </c>
    </row>
    <row r="86" spans="1:7">
      <c r="A86" s="294"/>
      <c r="B86" s="280"/>
      <c r="C86" s="280"/>
      <c r="D86" s="303"/>
      <c r="E86" s="282"/>
      <c r="F86" s="316"/>
      <c r="G86" s="168" t="s">
        <v>272</v>
      </c>
    </row>
    <row r="87" spans="1:7">
      <c r="A87" s="294"/>
      <c r="B87" s="280"/>
      <c r="C87" s="280"/>
      <c r="D87" s="303"/>
      <c r="E87" s="282"/>
      <c r="F87" s="316"/>
      <c r="G87" s="168" t="s">
        <v>273</v>
      </c>
    </row>
    <row r="88" spans="1:7">
      <c r="A88" s="294"/>
      <c r="B88" s="246" t="s">
        <v>37</v>
      </c>
      <c r="C88" s="247"/>
      <c r="D88" s="14">
        <f>SUM(D89:D103)</f>
        <v>65280</v>
      </c>
      <c r="E88" s="14">
        <f>SUM(E89:E103)</f>
        <v>34942</v>
      </c>
      <c r="F88" s="14"/>
      <c r="G88" s="183"/>
    </row>
    <row r="89" spans="1:7">
      <c r="A89" s="294"/>
      <c r="B89" s="279"/>
      <c r="C89" s="279" t="s">
        <v>208</v>
      </c>
      <c r="D89" s="281">
        <v>0</v>
      </c>
      <c r="E89" s="281">
        <v>0</v>
      </c>
      <c r="F89" s="281" t="s">
        <v>20</v>
      </c>
      <c r="G89" s="180"/>
    </row>
    <row r="90" spans="1:7">
      <c r="A90" s="294"/>
      <c r="B90" s="280"/>
      <c r="C90" s="280"/>
      <c r="D90" s="282"/>
      <c r="E90" s="282"/>
      <c r="F90" s="282"/>
      <c r="G90" s="168"/>
    </row>
    <row r="91" spans="1:7">
      <c r="A91" s="294"/>
      <c r="B91" s="280"/>
      <c r="C91" s="280"/>
      <c r="D91" s="282"/>
      <c r="E91" s="282"/>
      <c r="F91" s="282"/>
      <c r="G91" s="168"/>
    </row>
    <row r="92" spans="1:7">
      <c r="A92" s="294"/>
      <c r="B92" s="280"/>
      <c r="C92" s="295"/>
      <c r="D92" s="296"/>
      <c r="E92" s="296"/>
      <c r="F92" s="296"/>
      <c r="G92" s="169"/>
    </row>
    <row r="93" spans="1:7">
      <c r="A93" s="294"/>
      <c r="B93" s="280"/>
      <c r="C93" s="279" t="s">
        <v>209</v>
      </c>
      <c r="D93" s="281">
        <v>0</v>
      </c>
      <c r="E93" s="281">
        <v>0</v>
      </c>
      <c r="F93" s="281"/>
      <c r="G93" s="180"/>
    </row>
    <row r="94" spans="1:7">
      <c r="A94" s="294"/>
      <c r="B94" s="280"/>
      <c r="C94" s="280"/>
      <c r="D94" s="282"/>
      <c r="E94" s="282"/>
      <c r="F94" s="282"/>
      <c r="G94" s="168"/>
    </row>
    <row r="95" spans="1:7">
      <c r="A95" s="294"/>
      <c r="B95" s="280"/>
      <c r="C95" s="295"/>
      <c r="D95" s="296"/>
      <c r="E95" s="296"/>
      <c r="F95" s="296"/>
      <c r="G95" s="169"/>
    </row>
    <row r="96" spans="1:7">
      <c r="A96" s="294"/>
      <c r="B96" s="9"/>
      <c r="C96" s="5" t="s">
        <v>210</v>
      </c>
      <c r="D96" s="175">
        <v>65280</v>
      </c>
      <c r="E96" s="14">
        <v>34942</v>
      </c>
      <c r="F96" s="14"/>
      <c r="G96" s="183" t="s">
        <v>269</v>
      </c>
    </row>
    <row r="97" spans="1:7">
      <c r="A97" s="294"/>
      <c r="B97" s="9"/>
      <c r="C97" s="5" t="s">
        <v>211</v>
      </c>
      <c r="D97" s="14">
        <v>0</v>
      </c>
      <c r="E97" s="14">
        <v>0</v>
      </c>
      <c r="F97" s="14"/>
      <c r="G97" s="183"/>
    </row>
    <row r="98" spans="1:7">
      <c r="A98" s="294"/>
      <c r="B98" s="280"/>
      <c r="C98" s="279" t="s">
        <v>212</v>
      </c>
      <c r="D98" s="281">
        <v>0</v>
      </c>
      <c r="E98" s="281">
        <v>0</v>
      </c>
      <c r="F98" s="281" t="s">
        <v>20</v>
      </c>
      <c r="G98" s="180"/>
    </row>
    <row r="99" spans="1:7">
      <c r="A99" s="294"/>
      <c r="B99" s="280"/>
      <c r="C99" s="280"/>
      <c r="D99" s="282"/>
      <c r="E99" s="282"/>
      <c r="F99" s="282"/>
      <c r="G99" s="168"/>
    </row>
    <row r="100" spans="1:7">
      <c r="A100" s="294"/>
      <c r="B100" s="280"/>
      <c r="C100" s="280"/>
      <c r="D100" s="282"/>
      <c r="E100" s="282"/>
      <c r="F100" s="282"/>
      <c r="G100" s="168"/>
    </row>
    <row r="101" spans="1:7">
      <c r="A101" s="294"/>
      <c r="B101" s="280"/>
      <c r="C101" s="280"/>
      <c r="D101" s="282"/>
      <c r="E101" s="282"/>
      <c r="F101" s="282"/>
      <c r="G101" s="168"/>
    </row>
    <row r="102" spans="1:7">
      <c r="A102" s="294"/>
      <c r="B102" s="280"/>
      <c r="C102" s="280"/>
      <c r="D102" s="282"/>
      <c r="E102" s="282"/>
      <c r="F102" s="282"/>
      <c r="G102" s="168"/>
    </row>
    <row r="103" spans="1:7">
      <c r="A103" s="309"/>
      <c r="B103" s="295"/>
      <c r="C103" s="295"/>
      <c r="D103" s="296"/>
      <c r="E103" s="296"/>
      <c r="F103" s="296"/>
      <c r="G103" s="169"/>
    </row>
    <row r="104" spans="1:7">
      <c r="A104" s="302" t="s">
        <v>38</v>
      </c>
      <c r="B104" s="244"/>
      <c r="C104" s="245"/>
      <c r="D104" s="24" t="s">
        <v>20</v>
      </c>
      <c r="E104" s="24" t="s">
        <v>20</v>
      </c>
      <c r="F104" s="24" t="s">
        <v>20</v>
      </c>
      <c r="G104" s="183"/>
    </row>
    <row r="105" spans="1:7">
      <c r="A105" s="310"/>
      <c r="B105" s="246" t="s">
        <v>39</v>
      </c>
      <c r="C105" s="247"/>
      <c r="D105" s="14" t="s">
        <v>20</v>
      </c>
      <c r="E105" s="14" t="s">
        <v>20</v>
      </c>
      <c r="F105" s="14" t="s">
        <v>20</v>
      </c>
      <c r="G105" s="183"/>
    </row>
    <row r="106" spans="1:7">
      <c r="A106" s="311"/>
      <c r="B106" s="5"/>
      <c r="C106" s="5" t="s">
        <v>39</v>
      </c>
      <c r="D106" s="14" t="s">
        <v>20</v>
      </c>
      <c r="E106" s="14" t="s">
        <v>20</v>
      </c>
      <c r="F106" s="14" t="s">
        <v>20</v>
      </c>
      <c r="G106" s="183"/>
    </row>
    <row r="107" spans="1:7">
      <c r="A107" s="302" t="s">
        <v>40</v>
      </c>
      <c r="B107" s="244"/>
      <c r="C107" s="245"/>
      <c r="D107" s="24" t="s">
        <v>20</v>
      </c>
      <c r="E107" s="24" t="s">
        <v>20</v>
      </c>
      <c r="F107" s="24" t="s">
        <v>20</v>
      </c>
      <c r="G107" s="183"/>
    </row>
    <row r="108" spans="1:7">
      <c r="A108" s="293"/>
      <c r="B108" s="246" t="s">
        <v>41</v>
      </c>
      <c r="C108" s="247"/>
      <c r="D108" s="14" t="s">
        <v>20</v>
      </c>
      <c r="E108" s="14" t="s">
        <v>20</v>
      </c>
      <c r="F108" s="14" t="s">
        <v>20</v>
      </c>
      <c r="G108" s="183"/>
    </row>
    <row r="109" spans="1:7">
      <c r="A109" s="294"/>
      <c r="B109" s="4"/>
      <c r="C109" s="5" t="s">
        <v>42</v>
      </c>
      <c r="D109" s="14" t="s">
        <v>20</v>
      </c>
      <c r="E109" s="14" t="s">
        <v>20</v>
      </c>
      <c r="F109" s="14" t="s">
        <v>20</v>
      </c>
      <c r="G109" s="183"/>
    </row>
    <row r="110" spans="1:7">
      <c r="A110" s="309"/>
      <c r="B110" s="7"/>
      <c r="C110" s="5" t="s">
        <v>43</v>
      </c>
      <c r="D110" s="14" t="s">
        <v>20</v>
      </c>
      <c r="E110" s="14" t="s">
        <v>20</v>
      </c>
      <c r="F110" s="14" t="s">
        <v>20</v>
      </c>
      <c r="G110" s="183"/>
    </row>
    <row r="111" spans="1:7">
      <c r="A111" s="302" t="s">
        <v>44</v>
      </c>
      <c r="B111" s="244"/>
      <c r="C111" s="245"/>
      <c r="D111" s="24" t="s">
        <v>20</v>
      </c>
      <c r="E111" s="24" t="s">
        <v>20</v>
      </c>
      <c r="F111" s="24" t="s">
        <v>20</v>
      </c>
      <c r="G111" s="183"/>
    </row>
    <row r="112" spans="1:7">
      <c r="A112" s="293"/>
      <c r="B112" s="246" t="s">
        <v>45</v>
      </c>
      <c r="C112" s="247"/>
      <c r="D112" s="14" t="s">
        <v>20</v>
      </c>
      <c r="E112" s="14" t="s">
        <v>20</v>
      </c>
      <c r="F112" s="14" t="s">
        <v>20</v>
      </c>
      <c r="G112" s="183"/>
    </row>
    <row r="113" spans="1:7">
      <c r="A113" s="294"/>
      <c r="B113" s="4"/>
      <c r="C113" s="5" t="s">
        <v>46</v>
      </c>
      <c r="D113" s="14" t="s">
        <v>20</v>
      </c>
      <c r="E113" s="14" t="s">
        <v>20</v>
      </c>
      <c r="F113" s="14" t="s">
        <v>20</v>
      </c>
      <c r="G113" s="183"/>
    </row>
    <row r="114" spans="1:7">
      <c r="A114" s="309"/>
      <c r="B114" s="7"/>
      <c r="C114" s="5" t="s">
        <v>47</v>
      </c>
      <c r="D114" s="14" t="s">
        <v>20</v>
      </c>
      <c r="E114" s="14" t="s">
        <v>20</v>
      </c>
      <c r="F114" s="14" t="s">
        <v>20</v>
      </c>
      <c r="G114" s="183"/>
    </row>
    <row r="115" spans="1:7">
      <c r="A115" s="302" t="s">
        <v>48</v>
      </c>
      <c r="B115" s="244"/>
      <c r="C115" s="245"/>
      <c r="D115" s="24">
        <f>SUM(D119,D116)</f>
        <v>74778</v>
      </c>
      <c r="E115" s="24">
        <f>SUM(E119,E116)</f>
        <v>92201</v>
      </c>
      <c r="F115" s="24">
        <f>D115-E115</f>
        <v>-17423</v>
      </c>
      <c r="G115" s="183"/>
    </row>
    <row r="116" spans="1:7">
      <c r="A116" s="293"/>
      <c r="B116" s="246" t="s">
        <v>49</v>
      </c>
      <c r="C116" s="247"/>
      <c r="D116" s="14">
        <f>SUM(D117:D118)</f>
        <v>64498</v>
      </c>
      <c r="E116" s="14">
        <f>SUM(E117:E118)</f>
        <v>45581</v>
      </c>
      <c r="F116" s="14">
        <f>D116-E116</f>
        <v>18917</v>
      </c>
      <c r="G116" s="183"/>
    </row>
    <row r="117" spans="1:7">
      <c r="A117" s="294"/>
      <c r="B117" s="4"/>
      <c r="C117" s="5" t="s">
        <v>50</v>
      </c>
      <c r="D117" s="14">
        <v>0</v>
      </c>
      <c r="E117" s="14" t="s">
        <v>20</v>
      </c>
      <c r="F117" s="14" t="s">
        <v>244</v>
      </c>
      <c r="G117" s="183"/>
    </row>
    <row r="118" spans="1:7" ht="37.5" customHeight="1">
      <c r="A118" s="294"/>
      <c r="B118" s="7"/>
      <c r="C118" s="5" t="s">
        <v>51</v>
      </c>
      <c r="D118" s="14">
        <v>64498</v>
      </c>
      <c r="E118" s="14">
        <v>45581</v>
      </c>
      <c r="F118" s="14">
        <f t="shared" ref="F118" si="1">D118-E118</f>
        <v>18917</v>
      </c>
      <c r="G118" s="183" t="s">
        <v>274</v>
      </c>
    </row>
    <row r="119" spans="1:7">
      <c r="A119" s="294"/>
      <c r="B119" s="246" t="s">
        <v>52</v>
      </c>
      <c r="C119" s="247"/>
      <c r="D119" s="14">
        <f>SUM(D120:D121)</f>
        <v>10280</v>
      </c>
      <c r="E119" s="14">
        <f>SUM(E120:E121)</f>
        <v>46620</v>
      </c>
      <c r="F119" s="14">
        <f>D119-E119</f>
        <v>-36340</v>
      </c>
      <c r="G119" s="183"/>
    </row>
    <row r="120" spans="1:7">
      <c r="A120" s="294"/>
      <c r="B120" s="4"/>
      <c r="C120" s="5" t="s">
        <v>53</v>
      </c>
      <c r="D120" s="175">
        <v>0</v>
      </c>
      <c r="E120" s="14">
        <v>25513</v>
      </c>
      <c r="F120" s="14">
        <f>D120-E120</f>
        <v>-25513</v>
      </c>
      <c r="G120" s="183"/>
    </row>
    <row r="121" spans="1:7" ht="21">
      <c r="A121" s="8"/>
      <c r="B121" s="9"/>
      <c r="C121" s="5" t="s">
        <v>51</v>
      </c>
      <c r="D121" s="175">
        <v>10280</v>
      </c>
      <c r="E121" s="14">
        <v>21107</v>
      </c>
      <c r="F121" s="14">
        <f>D121-E121</f>
        <v>-10827</v>
      </c>
      <c r="G121" s="183" t="s">
        <v>275</v>
      </c>
    </row>
    <row r="122" spans="1:7">
      <c r="A122" s="302" t="s">
        <v>54</v>
      </c>
      <c r="B122" s="244"/>
      <c r="C122" s="245"/>
      <c r="D122" s="24" t="s">
        <v>20</v>
      </c>
      <c r="E122" s="24" t="s">
        <v>20</v>
      </c>
      <c r="F122" s="24" t="s">
        <v>20</v>
      </c>
      <c r="G122" s="183"/>
    </row>
    <row r="123" spans="1:7">
      <c r="A123" s="293"/>
      <c r="B123" s="246" t="s">
        <v>55</v>
      </c>
      <c r="C123" s="247"/>
      <c r="D123" s="14" t="s">
        <v>20</v>
      </c>
      <c r="E123" s="14" t="s">
        <v>20</v>
      </c>
      <c r="F123" s="14" t="s">
        <v>20</v>
      </c>
      <c r="G123" s="183"/>
    </row>
    <row r="124" spans="1:7">
      <c r="A124" s="309"/>
      <c r="B124" s="5"/>
      <c r="C124" s="5" t="s">
        <v>55</v>
      </c>
      <c r="D124" s="14" t="s">
        <v>20</v>
      </c>
      <c r="E124" s="14" t="s">
        <v>20</v>
      </c>
      <c r="F124" s="14" t="s">
        <v>20</v>
      </c>
      <c r="G124" s="183"/>
    </row>
    <row r="125" spans="1:7">
      <c r="A125" s="302" t="s">
        <v>56</v>
      </c>
      <c r="B125" s="244"/>
      <c r="C125" s="245"/>
      <c r="D125" s="24" t="s">
        <v>20</v>
      </c>
      <c r="E125" s="24" t="s">
        <v>20</v>
      </c>
      <c r="F125" s="24" t="s">
        <v>20</v>
      </c>
      <c r="G125" s="183"/>
    </row>
    <row r="126" spans="1:7">
      <c r="A126" s="293"/>
      <c r="B126" s="246" t="s">
        <v>57</v>
      </c>
      <c r="C126" s="247"/>
      <c r="D126" s="14" t="s">
        <v>20</v>
      </c>
      <c r="E126" s="14" t="s">
        <v>20</v>
      </c>
      <c r="F126" s="14" t="s">
        <v>20</v>
      </c>
      <c r="G126" s="183"/>
    </row>
    <row r="127" spans="1:7">
      <c r="A127" s="309"/>
      <c r="B127" s="5"/>
      <c r="C127" s="5" t="s">
        <v>57</v>
      </c>
      <c r="D127" s="14" t="s">
        <v>20</v>
      </c>
      <c r="E127" s="14" t="s">
        <v>20</v>
      </c>
      <c r="F127" s="14" t="s">
        <v>20</v>
      </c>
      <c r="G127" s="183"/>
    </row>
    <row r="128" spans="1:7">
      <c r="A128" s="302" t="s">
        <v>58</v>
      </c>
      <c r="B128" s="244"/>
      <c r="C128" s="245"/>
      <c r="D128" s="24"/>
      <c r="E128" s="24"/>
      <c r="F128" s="24" t="s">
        <v>20</v>
      </c>
      <c r="G128" s="183"/>
    </row>
    <row r="129" spans="1:7">
      <c r="A129" s="3"/>
      <c r="B129" s="246" t="s">
        <v>59</v>
      </c>
      <c r="C129" s="247"/>
      <c r="D129" s="14"/>
      <c r="E129" s="14"/>
      <c r="F129" s="14" t="s">
        <v>20</v>
      </c>
      <c r="G129" s="183"/>
    </row>
    <row r="130" spans="1:7">
      <c r="A130" s="6"/>
      <c r="B130" s="5"/>
      <c r="C130" s="5" t="s">
        <v>59</v>
      </c>
      <c r="D130" s="14"/>
      <c r="E130" s="14"/>
      <c r="F130" s="14" t="s">
        <v>20</v>
      </c>
      <c r="G130" s="183"/>
    </row>
    <row r="131" spans="1:7" ht="17.25" thickBot="1">
      <c r="A131" s="304" t="s">
        <v>60</v>
      </c>
      <c r="B131" s="305"/>
      <c r="C131" s="306"/>
      <c r="D131" s="25">
        <f>SUM(D6,D46,D69,D82,D115)</f>
        <v>1777251</v>
      </c>
      <c r="E131" s="25">
        <f>SUM(E6,E46,E69,E82,E115)</f>
        <v>1830630</v>
      </c>
      <c r="F131" s="25">
        <f>SUM(F6,F46,F69,F82,F115)</f>
        <v>-53379</v>
      </c>
      <c r="G131" s="186"/>
    </row>
    <row r="132" spans="1:7" ht="17.25" thickTop="1">
      <c r="A132" s="11"/>
    </row>
    <row r="133" spans="1:7" ht="40.5">
      <c r="A133" s="10" t="s">
        <v>61</v>
      </c>
    </row>
    <row r="134" spans="1:7" ht="27">
      <c r="A134" s="11" t="s">
        <v>62</v>
      </c>
    </row>
    <row r="135" spans="1:7" ht="81">
      <c r="A135" s="11" t="s">
        <v>63</v>
      </c>
    </row>
    <row r="136" spans="1:7">
      <c r="A136" s="12"/>
    </row>
    <row r="137" spans="1:7">
      <c r="A137" s="13"/>
    </row>
  </sheetData>
  <mergeCells count="119">
    <mergeCell ref="A1:G1"/>
    <mergeCell ref="D23:D32"/>
    <mergeCell ref="E23:E32"/>
    <mergeCell ref="F23:F32"/>
    <mergeCell ref="C33:C37"/>
    <mergeCell ref="D33:D37"/>
    <mergeCell ref="E33:E37"/>
    <mergeCell ref="F33:F37"/>
    <mergeCell ref="A126:A127"/>
    <mergeCell ref="B126:C126"/>
    <mergeCell ref="E93:E95"/>
    <mergeCell ref="F93:F95"/>
    <mergeCell ref="C98:C103"/>
    <mergeCell ref="D98:D103"/>
    <mergeCell ref="E98:E103"/>
    <mergeCell ref="F98:F103"/>
    <mergeCell ref="E85:E87"/>
    <mergeCell ref="F85:F87"/>
    <mergeCell ref="B88:C88"/>
    <mergeCell ref="B89:B92"/>
    <mergeCell ref="C89:C92"/>
    <mergeCell ref="D89:D92"/>
    <mergeCell ref="E89:E92"/>
    <mergeCell ref="F89:F92"/>
    <mergeCell ref="A128:C128"/>
    <mergeCell ref="B129:C129"/>
    <mergeCell ref="A131:C131"/>
    <mergeCell ref="C23:C32"/>
    <mergeCell ref="A118:A120"/>
    <mergeCell ref="B119:C119"/>
    <mergeCell ref="A122:C122"/>
    <mergeCell ref="A123:A124"/>
    <mergeCell ref="B123:C123"/>
    <mergeCell ref="A125:C125"/>
    <mergeCell ref="A111:C111"/>
    <mergeCell ref="A112:A114"/>
    <mergeCell ref="B112:C112"/>
    <mergeCell ref="A115:C115"/>
    <mergeCell ref="A116:A117"/>
    <mergeCell ref="B116:C116"/>
    <mergeCell ref="A104:C104"/>
    <mergeCell ref="A105:A106"/>
    <mergeCell ref="B105:C105"/>
    <mergeCell ref="A107:C107"/>
    <mergeCell ref="A108:A110"/>
    <mergeCell ref="B108:C108"/>
    <mergeCell ref="A98:A103"/>
    <mergeCell ref="B98:B103"/>
    <mergeCell ref="A82:C82"/>
    <mergeCell ref="A83:A97"/>
    <mergeCell ref="B83:C83"/>
    <mergeCell ref="B84:B87"/>
    <mergeCell ref="C85:C87"/>
    <mergeCell ref="D85:D87"/>
    <mergeCell ref="B93:B95"/>
    <mergeCell ref="C93:C95"/>
    <mergeCell ref="D93:D95"/>
    <mergeCell ref="A79:A81"/>
    <mergeCell ref="B79:B81"/>
    <mergeCell ref="C79:C81"/>
    <mergeCell ref="D79:D81"/>
    <mergeCell ref="E79:E81"/>
    <mergeCell ref="F79:F81"/>
    <mergeCell ref="A77:A78"/>
    <mergeCell ref="B77:B78"/>
    <mergeCell ref="A74:A76"/>
    <mergeCell ref="B74:B76"/>
    <mergeCell ref="C74:C76"/>
    <mergeCell ref="D74:D76"/>
    <mergeCell ref="E74:E76"/>
    <mergeCell ref="F74:F76"/>
    <mergeCell ref="A72:A73"/>
    <mergeCell ref="B72:B73"/>
    <mergeCell ref="C72:C73"/>
    <mergeCell ref="D72:D73"/>
    <mergeCell ref="E72:E73"/>
    <mergeCell ref="F72:F73"/>
    <mergeCell ref="A69:C69"/>
    <mergeCell ref="A70:A71"/>
    <mergeCell ref="B70:C70"/>
    <mergeCell ref="E61:E62"/>
    <mergeCell ref="F61:F62"/>
    <mergeCell ref="C63:C64"/>
    <mergeCell ref="D63:D64"/>
    <mergeCell ref="E63:E64"/>
    <mergeCell ref="F63:F64"/>
    <mergeCell ref="E48:E55"/>
    <mergeCell ref="F48:F55"/>
    <mergeCell ref="C56:C60"/>
    <mergeCell ref="D56:D60"/>
    <mergeCell ref="E56:E60"/>
    <mergeCell ref="F56:F60"/>
    <mergeCell ref="A46:C46"/>
    <mergeCell ref="A47:A67"/>
    <mergeCell ref="B47:C47"/>
    <mergeCell ref="B48:B65"/>
    <mergeCell ref="C48:C55"/>
    <mergeCell ref="D48:D55"/>
    <mergeCell ref="C61:C62"/>
    <mergeCell ref="D61:D62"/>
    <mergeCell ref="B66:C66"/>
    <mergeCell ref="B40:C40"/>
    <mergeCell ref="B41:B45"/>
    <mergeCell ref="C41:C45"/>
    <mergeCell ref="D41:D45"/>
    <mergeCell ref="E41:E45"/>
    <mergeCell ref="F41:F45"/>
    <mergeCell ref="C9:C17"/>
    <mergeCell ref="D9:D17"/>
    <mergeCell ref="E9:E17"/>
    <mergeCell ref="F9:F17"/>
    <mergeCell ref="A3:C4"/>
    <mergeCell ref="G3:G5"/>
    <mergeCell ref="A6:C6"/>
    <mergeCell ref="A7:A45"/>
    <mergeCell ref="B7:C7"/>
    <mergeCell ref="B8:B20"/>
    <mergeCell ref="B21:C21"/>
    <mergeCell ref="B22:B39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표지 </vt:lpstr>
      <vt:lpstr>예산총칙</vt:lpstr>
      <vt:lpstr>유치원현황</vt:lpstr>
      <vt:lpstr>세입세출예산관별총괄표</vt:lpstr>
      <vt:lpstr>세입</vt:lpstr>
      <vt:lpstr>세출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2018-02-27T00:25:46Z</dcterms:created>
  <dcterms:modified xsi:type="dcterms:W3CDTF">2020-02-25T07:01:07Z</dcterms:modified>
</cp:coreProperties>
</file>